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senija\Desktop\KSENIJA ŠKOLA\FIN. PLANOVI\FINANCIJSKI PLANOVI 2020-2022\1 REBALANS 2020\"/>
    </mc:Choice>
  </mc:AlternateContent>
  <bookViews>
    <workbookView xWindow="0" yWindow="0" windowWidth="28800" windowHeight="12330" tabRatio="910" activeTab="1"/>
  </bookViews>
  <sheets>
    <sheet name="UPUTE" sheetId="10" r:id="rId1"/>
    <sheet name="1. Sažetak" sheetId="5" r:id="rId2"/>
    <sheet name="2. Plan prihoda i primitaka" sheetId="9" r:id="rId3"/>
    <sheet name="Ad-2. UNOS prihoda" sheetId="12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UPUTE!$A$52</definedName>
    <definedName name="_Toc429469763" localSheetId="0">UPUTE!$A$75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izdataka'!$A$1:$AQ$249</definedName>
    <definedName name="_xlnm.Print_Area" localSheetId="3">'Ad-2. UNOS prihoda'!$A$1:$AQ$118</definedName>
    <definedName name="_xlnm.Print_Area" localSheetId="0">UPUTE!$A$1:$A$33</definedName>
  </definedNames>
  <calcPr calcId="162913"/>
</workbook>
</file>

<file path=xl/calcChain.xml><?xml version="1.0" encoding="utf-8"?>
<calcChain xmlns="http://schemas.openxmlformats.org/spreadsheetml/2006/main">
  <c r="AQ139" i="7" l="1"/>
  <c r="AP139" i="7"/>
  <c r="AO139" i="7"/>
  <c r="AN139" i="7"/>
  <c r="AM139" i="7"/>
  <c r="AL139" i="7"/>
  <c r="AK139" i="7"/>
  <c r="AJ139" i="7"/>
  <c r="AI139" i="7"/>
  <c r="AH139" i="7"/>
  <c r="AG139" i="7"/>
  <c r="AF139" i="7"/>
  <c r="T139" i="7"/>
  <c r="H139" i="7"/>
  <c r="AQ138" i="7"/>
  <c r="AP138" i="7"/>
  <c r="AO138" i="7"/>
  <c r="AN138" i="7"/>
  <c r="AM138" i="7"/>
  <c r="AL138" i="7"/>
  <c r="AK138" i="7"/>
  <c r="AJ138" i="7"/>
  <c r="AI138" i="7"/>
  <c r="AH138" i="7"/>
  <c r="AF138" i="7" s="1"/>
  <c r="AG138" i="7"/>
  <c r="T138" i="7"/>
  <c r="H138" i="7"/>
  <c r="AQ137" i="7"/>
  <c r="AP137" i="7"/>
  <c r="AO137" i="7"/>
  <c r="AN137" i="7"/>
  <c r="AN136" i="7" s="1"/>
  <c r="AM137" i="7"/>
  <c r="AL137" i="7"/>
  <c r="AK137" i="7"/>
  <c r="AJ137" i="7"/>
  <c r="AJ136" i="7" s="1"/>
  <c r="AI137" i="7"/>
  <c r="AH137" i="7"/>
  <c r="AG137" i="7"/>
  <c r="AF137" i="7"/>
  <c r="T137" i="7"/>
  <c r="H137" i="7"/>
  <c r="AQ136" i="7"/>
  <c r="AP136" i="7"/>
  <c r="AO136" i="7"/>
  <c r="AM136" i="7"/>
  <c r="AL136" i="7"/>
  <c r="AK136" i="7"/>
  <c r="AI136" i="7"/>
  <c r="AH136" i="7"/>
  <c r="AG136" i="7"/>
  <c r="AE136" i="7"/>
  <c r="AD136" i="7"/>
  <c r="AC136" i="7"/>
  <c r="AB136" i="7"/>
  <c r="AA136" i="7"/>
  <c r="Z136" i="7"/>
  <c r="Y136" i="7"/>
  <c r="X136" i="7"/>
  <c r="W136" i="7"/>
  <c r="V136" i="7"/>
  <c r="T136" i="7" s="1"/>
  <c r="U136" i="7"/>
  <c r="S136" i="7"/>
  <c r="R136" i="7"/>
  <c r="Q136" i="7"/>
  <c r="P136" i="7"/>
  <c r="O136" i="7"/>
  <c r="N136" i="7"/>
  <c r="M136" i="7"/>
  <c r="L136" i="7"/>
  <c r="K136" i="7"/>
  <c r="J136" i="7"/>
  <c r="H136" i="7" s="1"/>
  <c r="I136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 s="1"/>
  <c r="T103" i="7"/>
  <c r="H103" i="7"/>
  <c r="AQ102" i="7"/>
  <c r="AP102" i="7"/>
  <c r="AO102" i="7"/>
  <c r="AO100" i="7" s="1"/>
  <c r="AN102" i="7"/>
  <c r="AM102" i="7"/>
  <c r="AL102" i="7"/>
  <c r="AK102" i="7"/>
  <c r="AK100" i="7" s="1"/>
  <c r="AJ102" i="7"/>
  <c r="AI102" i="7"/>
  <c r="AH102" i="7"/>
  <c r="AG102" i="7"/>
  <c r="AF102" i="7" s="1"/>
  <c r="T102" i="7"/>
  <c r="H102" i="7"/>
  <c r="AQ101" i="7"/>
  <c r="AQ100" i="7" s="1"/>
  <c r="AP101" i="7"/>
  <c r="AO101" i="7"/>
  <c r="AN101" i="7"/>
  <c r="AM101" i="7"/>
  <c r="AM100" i="7" s="1"/>
  <c r="AL101" i="7"/>
  <c r="AK101" i="7"/>
  <c r="AJ101" i="7"/>
  <c r="AI101" i="7"/>
  <c r="AI100" i="7" s="1"/>
  <c r="AH101" i="7"/>
  <c r="AG101" i="7"/>
  <c r="T101" i="7"/>
  <c r="H101" i="7"/>
  <c r="AP100" i="7"/>
  <c r="AN100" i="7"/>
  <c r="AL100" i="7"/>
  <c r="AJ100" i="7"/>
  <c r="AH100" i="7"/>
  <c r="AE100" i="7"/>
  <c r="AD100" i="7"/>
  <c r="AC100" i="7"/>
  <c r="AB100" i="7"/>
  <c r="AA100" i="7"/>
  <c r="Z100" i="7"/>
  <c r="Y100" i="7"/>
  <c r="X100" i="7"/>
  <c r="W100" i="7"/>
  <c r="V100" i="7"/>
  <c r="U100" i="7"/>
  <c r="S100" i="7"/>
  <c r="R100" i="7"/>
  <c r="Q100" i="7"/>
  <c r="P100" i="7"/>
  <c r="O100" i="7"/>
  <c r="N100" i="7"/>
  <c r="M100" i="7"/>
  <c r="L100" i="7"/>
  <c r="K100" i="7"/>
  <c r="J100" i="7"/>
  <c r="I100" i="7"/>
  <c r="H100" i="7" s="1"/>
  <c r="I20" i="5"/>
  <c r="G20" i="5"/>
  <c r="AF136" i="7" l="1"/>
  <c r="AF101" i="7"/>
  <c r="T100" i="7"/>
  <c r="AG100" i="7"/>
  <c r="AF100" i="7" l="1"/>
  <c r="AQ94" i="7"/>
  <c r="AP94" i="7"/>
  <c r="AO94" i="7"/>
  <c r="AN94" i="7"/>
  <c r="AM94" i="7"/>
  <c r="AL94" i="7"/>
  <c r="AK94" i="7"/>
  <c r="AJ94" i="7"/>
  <c r="AI94" i="7"/>
  <c r="AH94" i="7"/>
  <c r="AG94" i="7"/>
  <c r="AF94" i="7" s="1"/>
  <c r="AQ93" i="7"/>
  <c r="AP93" i="7"/>
  <c r="AO93" i="7"/>
  <c r="AN93" i="7"/>
  <c r="AM93" i="7"/>
  <c r="AL93" i="7"/>
  <c r="AK93" i="7"/>
  <c r="AJ93" i="7"/>
  <c r="AI93" i="7"/>
  <c r="AH93" i="7"/>
  <c r="AG93" i="7"/>
  <c r="AQ92" i="7"/>
  <c r="AP92" i="7"/>
  <c r="AO92" i="7"/>
  <c r="AN92" i="7"/>
  <c r="AM92" i="7"/>
  <c r="AL92" i="7"/>
  <c r="AK92" i="7"/>
  <c r="AJ92" i="7"/>
  <c r="AI92" i="7"/>
  <c r="AH92" i="7"/>
  <c r="AG92" i="7"/>
  <c r="AQ91" i="7"/>
  <c r="AP91" i="7"/>
  <c r="AO91" i="7"/>
  <c r="AN91" i="7"/>
  <c r="AM91" i="7"/>
  <c r="AL91" i="7"/>
  <c r="AK91" i="7"/>
  <c r="AJ91" i="7"/>
  <c r="AI91" i="7"/>
  <c r="AH91" i="7"/>
  <c r="AF91" i="7" s="1"/>
  <c r="AG91" i="7"/>
  <c r="AQ89" i="7"/>
  <c r="AP89" i="7"/>
  <c r="AO89" i="7"/>
  <c r="AN89" i="7"/>
  <c r="AM89" i="7"/>
  <c r="AL89" i="7"/>
  <c r="AK89" i="7"/>
  <c r="AJ89" i="7"/>
  <c r="AI89" i="7"/>
  <c r="AH89" i="7"/>
  <c r="AG89" i="7"/>
  <c r="AQ88" i="7"/>
  <c r="AP88" i="7"/>
  <c r="AO88" i="7"/>
  <c r="AN88" i="7"/>
  <c r="AM88" i="7"/>
  <c r="AL88" i="7"/>
  <c r="AK88" i="7"/>
  <c r="AJ88" i="7"/>
  <c r="AI88" i="7"/>
  <c r="AH88" i="7"/>
  <c r="AG88" i="7"/>
  <c r="AF88" i="7" s="1"/>
  <c r="AQ87" i="7"/>
  <c r="AP87" i="7"/>
  <c r="AO87" i="7"/>
  <c r="AN87" i="7"/>
  <c r="AM87" i="7"/>
  <c r="AL87" i="7"/>
  <c r="AK87" i="7"/>
  <c r="AJ87" i="7"/>
  <c r="AI87" i="7"/>
  <c r="AH87" i="7"/>
  <c r="AG87" i="7"/>
  <c r="AF87" i="7"/>
  <c r="I152" i="7"/>
  <c r="I151" i="7" s="1"/>
  <c r="J152" i="7"/>
  <c r="J151" i="7" s="1"/>
  <c r="J150" i="7" s="1"/>
  <c r="K152" i="7"/>
  <c r="K151" i="7" s="1"/>
  <c r="K150" i="7" s="1"/>
  <c r="L152" i="7"/>
  <c r="M152" i="7"/>
  <c r="M151" i="7" s="1"/>
  <c r="M150" i="7" s="1"/>
  <c r="N152" i="7"/>
  <c r="N151" i="7" s="1"/>
  <c r="N150" i="7" s="1"/>
  <c r="O152" i="7"/>
  <c r="O151" i="7" s="1"/>
  <c r="O150" i="7" s="1"/>
  <c r="P152" i="7"/>
  <c r="P151" i="7" s="1"/>
  <c r="P150" i="7" s="1"/>
  <c r="Q152" i="7"/>
  <c r="Q151" i="7" s="1"/>
  <c r="Q150" i="7" s="1"/>
  <c r="R152" i="7"/>
  <c r="R151" i="7" s="1"/>
  <c r="R150" i="7" s="1"/>
  <c r="S152" i="7"/>
  <c r="S151" i="7" s="1"/>
  <c r="S150" i="7" s="1"/>
  <c r="U152" i="7"/>
  <c r="U151" i="7" s="1"/>
  <c r="V152" i="7"/>
  <c r="V151" i="7" s="1"/>
  <c r="V150" i="7" s="1"/>
  <c r="W152" i="7"/>
  <c r="W151" i="7" s="1"/>
  <c r="W150" i="7" s="1"/>
  <c r="X152" i="7"/>
  <c r="X151" i="7" s="1"/>
  <c r="X150" i="7" s="1"/>
  <c r="Y152" i="7"/>
  <c r="Y151" i="7" s="1"/>
  <c r="Y150" i="7" s="1"/>
  <c r="Z152" i="7"/>
  <c r="Z151" i="7" s="1"/>
  <c r="Z150" i="7" s="1"/>
  <c r="AA152" i="7"/>
  <c r="AA151" i="7" s="1"/>
  <c r="AA150" i="7" s="1"/>
  <c r="AB152" i="7"/>
  <c r="AB151" i="7" s="1"/>
  <c r="AB150" i="7" s="1"/>
  <c r="AC152" i="7"/>
  <c r="AC151" i="7" s="1"/>
  <c r="AC150" i="7" s="1"/>
  <c r="AD152" i="7"/>
  <c r="AD151" i="7" s="1"/>
  <c r="AD150" i="7" s="1"/>
  <c r="AE152" i="7"/>
  <c r="AE151" i="7" s="1"/>
  <c r="AE150" i="7" s="1"/>
  <c r="H153" i="7"/>
  <c r="T153" i="7"/>
  <c r="AG153" i="7"/>
  <c r="AH153" i="7"/>
  <c r="AI153" i="7"/>
  <c r="AJ153" i="7"/>
  <c r="AJ152" i="7" s="1"/>
  <c r="AJ151" i="7" s="1"/>
  <c r="AJ150" i="7" s="1"/>
  <c r="AK153" i="7"/>
  <c r="AL153" i="7"/>
  <c r="AM153" i="7"/>
  <c r="AN153" i="7"/>
  <c r="AN152" i="7" s="1"/>
  <c r="AN151" i="7" s="1"/>
  <c r="AN150" i="7" s="1"/>
  <c r="AO153" i="7"/>
  <c r="AP153" i="7"/>
  <c r="AQ153" i="7"/>
  <c r="H154" i="7"/>
  <c r="T154" i="7"/>
  <c r="AG154" i="7"/>
  <c r="AH154" i="7"/>
  <c r="AI154" i="7"/>
  <c r="AJ154" i="7"/>
  <c r="AK154" i="7"/>
  <c r="AL154" i="7"/>
  <c r="AM154" i="7"/>
  <c r="AN154" i="7"/>
  <c r="AO154" i="7"/>
  <c r="AP154" i="7"/>
  <c r="AQ154" i="7"/>
  <c r="H155" i="7"/>
  <c r="T155" i="7"/>
  <c r="AG155" i="7"/>
  <c r="AH155" i="7"/>
  <c r="AF155" i="7" s="1"/>
  <c r="AI155" i="7"/>
  <c r="AJ155" i="7"/>
  <c r="AK155" i="7"/>
  <c r="AL155" i="7"/>
  <c r="AM155" i="7"/>
  <c r="AN155" i="7"/>
  <c r="AO155" i="7"/>
  <c r="AP155" i="7"/>
  <c r="AQ155" i="7"/>
  <c r="H156" i="7"/>
  <c r="T156" i="7"/>
  <c r="AG156" i="7"/>
  <c r="AH156" i="7"/>
  <c r="AI156" i="7"/>
  <c r="AJ156" i="7"/>
  <c r="AK156" i="7"/>
  <c r="AL156" i="7"/>
  <c r="AM156" i="7"/>
  <c r="AN156" i="7"/>
  <c r="AO156" i="7"/>
  <c r="AP156" i="7"/>
  <c r="AQ156" i="7"/>
  <c r="AF154" i="7" l="1"/>
  <c r="AQ152" i="7"/>
  <c r="AQ151" i="7" s="1"/>
  <c r="AQ150" i="7" s="1"/>
  <c r="AM152" i="7"/>
  <c r="AM151" i="7" s="1"/>
  <c r="AM150" i="7" s="1"/>
  <c r="AI152" i="7"/>
  <c r="AI151" i="7" s="1"/>
  <c r="AI150" i="7" s="1"/>
  <c r="AP152" i="7"/>
  <c r="AP151" i="7" s="1"/>
  <c r="AP150" i="7" s="1"/>
  <c r="AL152" i="7"/>
  <c r="AL151" i="7" s="1"/>
  <c r="AL150" i="7" s="1"/>
  <c r="AF153" i="7"/>
  <c r="AF92" i="7"/>
  <c r="H152" i="7"/>
  <c r="AF156" i="7"/>
  <c r="AO152" i="7"/>
  <c r="AO151" i="7" s="1"/>
  <c r="AO150" i="7" s="1"/>
  <c r="AK152" i="7"/>
  <c r="AK151" i="7" s="1"/>
  <c r="AK150" i="7" s="1"/>
  <c r="AG152" i="7"/>
  <c r="AF93" i="7"/>
  <c r="AF89" i="7"/>
  <c r="AG151" i="7"/>
  <c r="I150" i="7"/>
  <c r="U150" i="7"/>
  <c r="T150" i="7" s="1"/>
  <c r="T151" i="7"/>
  <c r="AH152" i="7"/>
  <c r="AH151" i="7" s="1"/>
  <c r="AH150" i="7" s="1"/>
  <c r="T152" i="7"/>
  <c r="L151" i="7"/>
  <c r="L150" i="7" s="1"/>
  <c r="H8" i="7"/>
  <c r="AQ44" i="7"/>
  <c r="AP44" i="7"/>
  <c r="AO44" i="7"/>
  <c r="AN44" i="7"/>
  <c r="AN42" i="7" s="1"/>
  <c r="AM44" i="7"/>
  <c r="AL44" i="7"/>
  <c r="AK44" i="7"/>
  <c r="AJ44" i="7"/>
  <c r="AJ42" i="7" s="1"/>
  <c r="AI44" i="7"/>
  <c r="AH44" i="7"/>
  <c r="AG44" i="7"/>
  <c r="AQ43" i="7"/>
  <c r="AQ42" i="7" s="1"/>
  <c r="AP43" i="7"/>
  <c r="AP42" i="7" s="1"/>
  <c r="AO43" i="7"/>
  <c r="AN43" i="7"/>
  <c r="AM43" i="7"/>
  <c r="AM42" i="7" s="1"/>
  <c r="AL43" i="7"/>
  <c r="AL42" i="7" s="1"/>
  <c r="AK43" i="7"/>
  <c r="AJ43" i="7"/>
  <c r="AI43" i="7"/>
  <c r="AI42" i="7" s="1"/>
  <c r="AH43" i="7"/>
  <c r="AH42" i="7" s="1"/>
  <c r="AG43" i="7"/>
  <c r="AQ41" i="7"/>
  <c r="AP41" i="7"/>
  <c r="AO41" i="7"/>
  <c r="AN41" i="7"/>
  <c r="AM41" i="7"/>
  <c r="AL41" i="7"/>
  <c r="AK41" i="7"/>
  <c r="AJ41" i="7"/>
  <c r="AI41" i="7"/>
  <c r="AH41" i="7"/>
  <c r="AG41" i="7"/>
  <c r="AQ40" i="7"/>
  <c r="AP40" i="7"/>
  <c r="AO40" i="7"/>
  <c r="AN40" i="7"/>
  <c r="AM40" i="7"/>
  <c r="AL40" i="7"/>
  <c r="AK40" i="7"/>
  <c r="AJ40" i="7"/>
  <c r="AI40" i="7"/>
  <c r="AH40" i="7"/>
  <c r="AG40" i="7"/>
  <c r="AQ39" i="7"/>
  <c r="AP39" i="7"/>
  <c r="AO39" i="7"/>
  <c r="AN39" i="7"/>
  <c r="AM39" i="7"/>
  <c r="AL39" i="7"/>
  <c r="AK39" i="7"/>
  <c r="AJ39" i="7"/>
  <c r="AI39" i="7"/>
  <c r="AH39" i="7"/>
  <c r="AG39" i="7"/>
  <c r="AQ38" i="7"/>
  <c r="AQ36" i="7" s="1"/>
  <c r="AP38" i="7"/>
  <c r="AO38" i="7"/>
  <c r="AN38" i="7"/>
  <c r="AM38" i="7"/>
  <c r="AM36" i="7" s="1"/>
  <c r="AL38" i="7"/>
  <c r="AK38" i="7"/>
  <c r="AJ38" i="7"/>
  <c r="AI38" i="7"/>
  <c r="AI36" i="7" s="1"/>
  <c r="AH38" i="7"/>
  <c r="AG38" i="7"/>
  <c r="AQ37" i="7"/>
  <c r="AP37" i="7"/>
  <c r="AP36" i="7" s="1"/>
  <c r="AO37" i="7"/>
  <c r="AO36" i="7" s="1"/>
  <c r="AN37" i="7"/>
  <c r="AM37" i="7"/>
  <c r="AL37" i="7"/>
  <c r="AL36" i="7" s="1"/>
  <c r="AK37" i="7"/>
  <c r="AK36" i="7" s="1"/>
  <c r="AJ37" i="7"/>
  <c r="AI37" i="7"/>
  <c r="AH37" i="7"/>
  <c r="AH36" i="7" s="1"/>
  <c r="AG37" i="7"/>
  <c r="AG36" i="7" s="1"/>
  <c r="AQ34" i="7"/>
  <c r="AP34" i="7"/>
  <c r="AO34" i="7"/>
  <c r="AO33" i="7" s="1"/>
  <c r="AN34" i="7"/>
  <c r="AM34" i="7"/>
  <c r="AL34" i="7"/>
  <c r="AK34" i="7"/>
  <c r="AK33" i="7" s="1"/>
  <c r="AJ34" i="7"/>
  <c r="AI34" i="7"/>
  <c r="AH34" i="7"/>
  <c r="AG34" i="7"/>
  <c r="AF34" i="7" s="1"/>
  <c r="AQ32" i="7"/>
  <c r="AP32" i="7"/>
  <c r="AO32" i="7"/>
  <c r="AN32" i="7"/>
  <c r="AM32" i="7"/>
  <c r="AL32" i="7"/>
  <c r="AK32" i="7"/>
  <c r="AJ32" i="7"/>
  <c r="AI32" i="7"/>
  <c r="AH32" i="7"/>
  <c r="AG32" i="7"/>
  <c r="AQ30" i="7"/>
  <c r="AP30" i="7"/>
  <c r="AO30" i="7"/>
  <c r="AN30" i="7"/>
  <c r="AM30" i="7"/>
  <c r="AL30" i="7"/>
  <c r="AK30" i="7"/>
  <c r="AJ30" i="7"/>
  <c r="AI30" i="7"/>
  <c r="AH30" i="7"/>
  <c r="AG30" i="7"/>
  <c r="AQ29" i="7"/>
  <c r="AP29" i="7"/>
  <c r="AO29" i="7"/>
  <c r="AN29" i="7"/>
  <c r="AM29" i="7"/>
  <c r="AL29" i="7"/>
  <c r="AK29" i="7"/>
  <c r="AJ29" i="7"/>
  <c r="AI29" i="7"/>
  <c r="AH29" i="7"/>
  <c r="AG29" i="7"/>
  <c r="AQ27" i="7"/>
  <c r="AP27" i="7"/>
  <c r="AO27" i="7"/>
  <c r="AN27" i="7"/>
  <c r="AM27" i="7"/>
  <c r="AL27" i="7"/>
  <c r="AK27" i="7"/>
  <c r="AJ27" i="7"/>
  <c r="AI27" i="7"/>
  <c r="AH27" i="7"/>
  <c r="AG27" i="7"/>
  <c r="AQ26" i="7"/>
  <c r="AP26" i="7"/>
  <c r="AO26" i="7"/>
  <c r="AN26" i="7"/>
  <c r="AM26" i="7"/>
  <c r="AL26" i="7"/>
  <c r="AK26" i="7"/>
  <c r="AJ26" i="7"/>
  <c r="AI26" i="7"/>
  <c r="AH26" i="7"/>
  <c r="AG26" i="7"/>
  <c r="AQ25" i="7"/>
  <c r="AQ23" i="7" s="1"/>
  <c r="AP25" i="7"/>
  <c r="AO25" i="7"/>
  <c r="AN25" i="7"/>
  <c r="AM25" i="7"/>
  <c r="AL25" i="7"/>
  <c r="AK25" i="7"/>
  <c r="AJ25" i="7"/>
  <c r="AI25" i="7"/>
  <c r="AI23" i="7" s="1"/>
  <c r="AH25" i="7"/>
  <c r="AG25" i="7"/>
  <c r="AQ24" i="7"/>
  <c r="AP24" i="7"/>
  <c r="AP23" i="7" s="1"/>
  <c r="AO24" i="7"/>
  <c r="AN24" i="7"/>
  <c r="AM24" i="7"/>
  <c r="AL24" i="7"/>
  <c r="AL23" i="7" s="1"/>
  <c r="AK24" i="7"/>
  <c r="AJ24" i="7"/>
  <c r="AI24" i="7"/>
  <c r="AH24" i="7"/>
  <c r="AH23" i="7" s="1"/>
  <c r="AG24" i="7"/>
  <c r="AQ22" i="7"/>
  <c r="AP22" i="7"/>
  <c r="AO22" i="7"/>
  <c r="AO19" i="7" s="1"/>
  <c r="AN22" i="7"/>
  <c r="AM22" i="7"/>
  <c r="AL22" i="7"/>
  <c r="AK22" i="7"/>
  <c r="AK19" i="7" s="1"/>
  <c r="AJ22" i="7"/>
  <c r="AI22" i="7"/>
  <c r="AH22" i="7"/>
  <c r="AG22" i="7"/>
  <c r="AG19" i="7" s="1"/>
  <c r="AQ21" i="7"/>
  <c r="AP21" i="7"/>
  <c r="AO21" i="7"/>
  <c r="AN21" i="7"/>
  <c r="AM21" i="7"/>
  <c r="AL21" i="7"/>
  <c r="AK21" i="7"/>
  <c r="AJ21" i="7"/>
  <c r="AI21" i="7"/>
  <c r="AH21" i="7"/>
  <c r="AG21" i="7"/>
  <c r="AQ20" i="7"/>
  <c r="AP20" i="7"/>
  <c r="AO20" i="7"/>
  <c r="AN20" i="7"/>
  <c r="AM20" i="7"/>
  <c r="AL20" i="7"/>
  <c r="AK20" i="7"/>
  <c r="AJ20" i="7"/>
  <c r="AI20" i="7"/>
  <c r="AH20" i="7"/>
  <c r="AG20" i="7"/>
  <c r="T94" i="7"/>
  <c r="H94" i="7"/>
  <c r="T93" i="7"/>
  <c r="H93" i="7"/>
  <c r="T92" i="7"/>
  <c r="H92" i="7"/>
  <c r="T91" i="7"/>
  <c r="H91" i="7"/>
  <c r="AQ90" i="7"/>
  <c r="AP90" i="7"/>
  <c r="AO90" i="7"/>
  <c r="AN90" i="7"/>
  <c r="AM90" i="7"/>
  <c r="AL90" i="7"/>
  <c r="AK90" i="7"/>
  <c r="AJ90" i="7"/>
  <c r="AI90" i="7"/>
  <c r="AH90" i="7"/>
  <c r="AG90" i="7"/>
  <c r="AE90" i="7"/>
  <c r="AD90" i="7"/>
  <c r="AC90" i="7"/>
  <c r="AB90" i="7"/>
  <c r="AA90" i="7"/>
  <c r="Z90" i="7"/>
  <c r="Y90" i="7"/>
  <c r="X90" i="7"/>
  <c r="W90" i="7"/>
  <c r="V90" i="7"/>
  <c r="U90" i="7"/>
  <c r="S90" i="7"/>
  <c r="R90" i="7"/>
  <c r="Q90" i="7"/>
  <c r="P90" i="7"/>
  <c r="O90" i="7"/>
  <c r="N90" i="7"/>
  <c r="M90" i="7"/>
  <c r="L90" i="7"/>
  <c r="K90" i="7"/>
  <c r="J90" i="7"/>
  <c r="I90" i="7"/>
  <c r="T89" i="7"/>
  <c r="H89" i="7"/>
  <c r="T88" i="7"/>
  <c r="H88" i="7"/>
  <c r="T87" i="7"/>
  <c r="H87" i="7"/>
  <c r="AQ86" i="7"/>
  <c r="AP86" i="7"/>
  <c r="AO86" i="7"/>
  <c r="AN86" i="7"/>
  <c r="AM86" i="7"/>
  <c r="AL86" i="7"/>
  <c r="AK86" i="7"/>
  <c r="AJ86" i="7"/>
  <c r="AI86" i="7"/>
  <c r="AH86" i="7"/>
  <c r="AG86" i="7"/>
  <c r="AE86" i="7"/>
  <c r="AD86" i="7"/>
  <c r="AC86" i="7"/>
  <c r="AB86" i="7"/>
  <c r="AA86" i="7"/>
  <c r="Z86" i="7"/>
  <c r="Y86" i="7"/>
  <c r="X86" i="7"/>
  <c r="W86" i="7"/>
  <c r="V86" i="7"/>
  <c r="U86" i="7"/>
  <c r="S86" i="7"/>
  <c r="R86" i="7"/>
  <c r="R85" i="7" s="1"/>
  <c r="R84" i="7" s="1"/>
  <c r="Q86" i="7"/>
  <c r="P86" i="7"/>
  <c r="O86" i="7"/>
  <c r="N86" i="7"/>
  <c r="M86" i="7"/>
  <c r="L86" i="7"/>
  <c r="L85" i="7" s="1"/>
  <c r="L84" i="7" s="1"/>
  <c r="K86" i="7"/>
  <c r="J86" i="7"/>
  <c r="J85" i="7" s="1"/>
  <c r="J84" i="7" s="1"/>
  <c r="I86" i="7"/>
  <c r="P85" i="7"/>
  <c r="N85" i="7"/>
  <c r="N84" i="7" s="1"/>
  <c r="P84" i="7"/>
  <c r="T44" i="7"/>
  <c r="H44" i="7"/>
  <c r="T43" i="7"/>
  <c r="H43" i="7"/>
  <c r="AO42" i="7"/>
  <c r="AK42" i="7"/>
  <c r="AG42" i="7"/>
  <c r="AE42" i="7"/>
  <c r="AD42" i="7"/>
  <c r="AC42" i="7"/>
  <c r="AB42" i="7"/>
  <c r="AA42" i="7"/>
  <c r="Z42" i="7"/>
  <c r="Y42" i="7"/>
  <c r="X42" i="7"/>
  <c r="X35" i="7" s="1"/>
  <c r="W42" i="7"/>
  <c r="V42" i="7"/>
  <c r="U42" i="7"/>
  <c r="S42" i="7"/>
  <c r="R42" i="7"/>
  <c r="Q42" i="7"/>
  <c r="P42" i="7"/>
  <c r="O42" i="7"/>
  <c r="O35" i="7" s="1"/>
  <c r="N42" i="7"/>
  <c r="M42" i="7"/>
  <c r="L42" i="7"/>
  <c r="K42" i="7"/>
  <c r="J42" i="7"/>
  <c r="I42" i="7"/>
  <c r="T41" i="7"/>
  <c r="H41" i="7"/>
  <c r="T40" i="7"/>
  <c r="H40" i="7"/>
  <c r="T39" i="7"/>
  <c r="H39" i="7"/>
  <c r="T38" i="7"/>
  <c r="H38" i="7"/>
  <c r="T37" i="7"/>
  <c r="H37" i="7"/>
  <c r="AN36" i="7"/>
  <c r="AN35" i="7" s="1"/>
  <c r="AJ36" i="7"/>
  <c r="AE36" i="7"/>
  <c r="AE35" i="7" s="1"/>
  <c r="AD36" i="7"/>
  <c r="AC36" i="7"/>
  <c r="AB36" i="7"/>
  <c r="AA36" i="7"/>
  <c r="Z36" i="7"/>
  <c r="Y36" i="7"/>
  <c r="X36" i="7"/>
  <c r="W36" i="7"/>
  <c r="V36" i="7"/>
  <c r="U36" i="7"/>
  <c r="S36" i="7"/>
  <c r="R36" i="7"/>
  <c r="Q36" i="7"/>
  <c r="P36" i="7"/>
  <c r="O36" i="7"/>
  <c r="N36" i="7"/>
  <c r="M36" i="7"/>
  <c r="L36" i="7"/>
  <c r="K36" i="7"/>
  <c r="J36" i="7"/>
  <c r="I36" i="7"/>
  <c r="AV35" i="7"/>
  <c r="AU35" i="7"/>
  <c r="AT35" i="7"/>
  <c r="AB35" i="7"/>
  <c r="Z35" i="7"/>
  <c r="V35" i="7"/>
  <c r="S35" i="7"/>
  <c r="Q35" i="7"/>
  <c r="M35" i="7"/>
  <c r="K35" i="7"/>
  <c r="I35" i="7"/>
  <c r="T34" i="7"/>
  <c r="H34" i="7"/>
  <c r="AQ33" i="7"/>
  <c r="AP33" i="7"/>
  <c r="AN33" i="7"/>
  <c r="AM33" i="7"/>
  <c r="AL33" i="7"/>
  <c r="AJ33" i="7"/>
  <c r="AI33" i="7"/>
  <c r="AH33" i="7"/>
  <c r="AE33" i="7"/>
  <c r="AD33" i="7"/>
  <c r="AC33" i="7"/>
  <c r="AB33" i="7"/>
  <c r="AA33" i="7"/>
  <c r="Z33" i="7"/>
  <c r="Y33" i="7"/>
  <c r="X33" i="7"/>
  <c r="W33" i="7"/>
  <c r="V33" i="7"/>
  <c r="T33" i="7" s="1"/>
  <c r="U33" i="7"/>
  <c r="S33" i="7"/>
  <c r="R33" i="7"/>
  <c r="Q33" i="7"/>
  <c r="P33" i="7"/>
  <c r="O33" i="7"/>
  <c r="N33" i="7"/>
  <c r="M33" i="7"/>
  <c r="L33" i="7"/>
  <c r="K33" i="7"/>
  <c r="J33" i="7"/>
  <c r="H33" i="7" s="1"/>
  <c r="I33" i="7"/>
  <c r="T32" i="7"/>
  <c r="AU33" i="7" s="1"/>
  <c r="H32" i="7"/>
  <c r="AT33" i="7" s="1"/>
  <c r="AQ31" i="7"/>
  <c r="AP31" i="7"/>
  <c r="AO31" i="7"/>
  <c r="AN31" i="7"/>
  <c r="AM31" i="7"/>
  <c r="AL31" i="7"/>
  <c r="AK31" i="7"/>
  <c r="AJ31" i="7"/>
  <c r="AI31" i="7"/>
  <c r="AH31" i="7"/>
  <c r="AG31" i="7"/>
  <c r="AE31" i="7"/>
  <c r="AD31" i="7"/>
  <c r="AC31" i="7"/>
  <c r="AB31" i="7"/>
  <c r="AA31" i="7"/>
  <c r="Z31" i="7"/>
  <c r="Y31" i="7"/>
  <c r="X31" i="7"/>
  <c r="W31" i="7"/>
  <c r="V31" i="7"/>
  <c r="U31" i="7"/>
  <c r="S31" i="7"/>
  <c r="R31" i="7"/>
  <c r="Q31" i="7"/>
  <c r="P31" i="7"/>
  <c r="O31" i="7"/>
  <c r="N31" i="7"/>
  <c r="M31" i="7"/>
  <c r="L31" i="7"/>
  <c r="K31" i="7"/>
  <c r="J31" i="7"/>
  <c r="H31" i="7" s="1"/>
  <c r="I31" i="7"/>
  <c r="T30" i="7"/>
  <c r="H30" i="7"/>
  <c r="T29" i="7"/>
  <c r="H29" i="7"/>
  <c r="AQ28" i="7"/>
  <c r="AP28" i="7"/>
  <c r="AO28" i="7"/>
  <c r="AN28" i="7"/>
  <c r="AM28" i="7"/>
  <c r="AL28" i="7"/>
  <c r="AK28" i="7"/>
  <c r="AJ28" i="7"/>
  <c r="AI28" i="7"/>
  <c r="AH28" i="7"/>
  <c r="AG28" i="7"/>
  <c r="AE28" i="7"/>
  <c r="AD28" i="7"/>
  <c r="AC28" i="7"/>
  <c r="AB28" i="7"/>
  <c r="AA28" i="7"/>
  <c r="Z28" i="7"/>
  <c r="Y28" i="7"/>
  <c r="X28" i="7"/>
  <c r="W28" i="7"/>
  <c r="V28" i="7"/>
  <c r="U28" i="7"/>
  <c r="T28" i="7" s="1"/>
  <c r="S28" i="7"/>
  <c r="R28" i="7"/>
  <c r="Q28" i="7"/>
  <c r="P28" i="7"/>
  <c r="O28" i="7"/>
  <c r="N28" i="7"/>
  <c r="M28" i="7"/>
  <c r="L28" i="7"/>
  <c r="K28" i="7"/>
  <c r="J28" i="7"/>
  <c r="I28" i="7"/>
  <c r="H28" i="7"/>
  <c r="T27" i="7"/>
  <c r="H27" i="7"/>
  <c r="T26" i="7"/>
  <c r="H26" i="7"/>
  <c r="T25" i="7"/>
  <c r="H25" i="7"/>
  <c r="T24" i="7"/>
  <c r="H24" i="7"/>
  <c r="AO23" i="7"/>
  <c r="AN23" i="7"/>
  <c r="AK23" i="7"/>
  <c r="AJ23" i="7"/>
  <c r="AG23" i="7"/>
  <c r="AE23" i="7"/>
  <c r="AD23" i="7"/>
  <c r="AC23" i="7"/>
  <c r="AB23" i="7"/>
  <c r="AA23" i="7"/>
  <c r="Z23" i="7"/>
  <c r="Y23" i="7"/>
  <c r="X23" i="7"/>
  <c r="W23" i="7"/>
  <c r="V23" i="7"/>
  <c r="U23" i="7"/>
  <c r="S23" i="7"/>
  <c r="R23" i="7"/>
  <c r="Q23" i="7"/>
  <c r="P23" i="7"/>
  <c r="O23" i="7"/>
  <c r="N23" i="7"/>
  <c r="M23" i="7"/>
  <c r="L23" i="7"/>
  <c r="K23" i="7"/>
  <c r="J23" i="7"/>
  <c r="I23" i="7"/>
  <c r="T22" i="7"/>
  <c r="H22" i="7"/>
  <c r="T21" i="7"/>
  <c r="H21" i="7"/>
  <c r="T20" i="7"/>
  <c r="H20" i="7"/>
  <c r="AQ19" i="7"/>
  <c r="AP19" i="7"/>
  <c r="AN19" i="7"/>
  <c r="AM19" i="7"/>
  <c r="AL19" i="7"/>
  <c r="AJ19" i="7"/>
  <c r="AI19" i="7"/>
  <c r="AH19" i="7"/>
  <c r="AE19" i="7"/>
  <c r="AD19" i="7"/>
  <c r="AC19" i="7"/>
  <c r="AB19" i="7"/>
  <c r="AA19" i="7"/>
  <c r="Z19" i="7"/>
  <c r="Z18" i="7" s="1"/>
  <c r="Z17" i="7" s="1"/>
  <c r="Y19" i="7"/>
  <c r="X19" i="7"/>
  <c r="W19" i="7"/>
  <c r="V19" i="7"/>
  <c r="V18" i="7" s="1"/>
  <c r="U19" i="7"/>
  <c r="S19" i="7"/>
  <c r="R19" i="7"/>
  <c r="Q19" i="7"/>
  <c r="Q18" i="7" s="1"/>
  <c r="Q17" i="7" s="1"/>
  <c r="P19" i="7"/>
  <c r="O19" i="7"/>
  <c r="N19" i="7"/>
  <c r="M19" i="7"/>
  <c r="M18" i="7" s="1"/>
  <c r="M17" i="7" s="1"/>
  <c r="L19" i="7"/>
  <c r="K19" i="7"/>
  <c r="J19" i="7"/>
  <c r="I19" i="7"/>
  <c r="H19" i="7" s="1"/>
  <c r="V17" i="7" l="1"/>
  <c r="AM23" i="7"/>
  <c r="AJ35" i="7"/>
  <c r="I18" i="7"/>
  <c r="K18" i="7"/>
  <c r="K17" i="7" s="1"/>
  <c r="O18" i="7"/>
  <c r="O17" i="7" s="1"/>
  <c r="S18" i="7"/>
  <c r="S17" i="7" s="1"/>
  <c r="X18" i="7"/>
  <c r="X17" i="7" s="1"/>
  <c r="AB18" i="7"/>
  <c r="AB17" i="7" s="1"/>
  <c r="AG33" i="7"/>
  <c r="AF33" i="7" s="1"/>
  <c r="H90" i="7"/>
  <c r="H86" i="7"/>
  <c r="X85" i="7"/>
  <c r="X84" i="7" s="1"/>
  <c r="AB85" i="7"/>
  <c r="AB84" i="7" s="1"/>
  <c r="AP85" i="7"/>
  <c r="AP84" i="7" s="1"/>
  <c r="AH85" i="7"/>
  <c r="AH84" i="7" s="1"/>
  <c r="AJ85" i="7"/>
  <c r="AJ84" i="7" s="1"/>
  <c r="AL85" i="7"/>
  <c r="AL84" i="7" s="1"/>
  <c r="AN85" i="7"/>
  <c r="AN84" i="7" s="1"/>
  <c r="AF90" i="7"/>
  <c r="AF86" i="7"/>
  <c r="J35" i="7"/>
  <c r="L35" i="7"/>
  <c r="N35" i="7"/>
  <c r="P35" i="7"/>
  <c r="H35" i="7" s="1"/>
  <c r="R35" i="7"/>
  <c r="U35" i="7"/>
  <c r="W35" i="7"/>
  <c r="Y35" i="7"/>
  <c r="AA35" i="7"/>
  <c r="AC35" i="7"/>
  <c r="AH35" i="7"/>
  <c r="AL35" i="7"/>
  <c r="AP35" i="7"/>
  <c r="H42" i="7"/>
  <c r="AF42" i="7"/>
  <c r="AF37" i="7"/>
  <c r="AF39" i="7"/>
  <c r="AF41" i="7"/>
  <c r="AF44" i="7"/>
  <c r="H150" i="7"/>
  <c r="AG150" i="7"/>
  <c r="AF150" i="7" s="1"/>
  <c r="AF151" i="7"/>
  <c r="H151" i="7"/>
  <c r="AF152" i="7"/>
  <c r="L18" i="7"/>
  <c r="L17" i="7" s="1"/>
  <c r="P18" i="7"/>
  <c r="R18" i="7"/>
  <c r="R17" i="7" s="1"/>
  <c r="H23" i="7"/>
  <c r="V85" i="7"/>
  <c r="V84" i="7" s="1"/>
  <c r="Z85" i="7"/>
  <c r="Z84" i="7" s="1"/>
  <c r="AD85" i="7"/>
  <c r="AD84" i="7" s="1"/>
  <c r="AF21" i="7"/>
  <c r="AF24" i="7"/>
  <c r="AF26" i="7"/>
  <c r="AF29" i="7"/>
  <c r="AF32" i="7"/>
  <c r="AV33" i="7" s="1"/>
  <c r="AF38" i="7"/>
  <c r="J18" i="7"/>
  <c r="J17" i="7" s="1"/>
  <c r="N18" i="7"/>
  <c r="N17" i="7" s="1"/>
  <c r="T31" i="7"/>
  <c r="AI35" i="7"/>
  <c r="AK35" i="7"/>
  <c r="AM35" i="7"/>
  <c r="AO35" i="7"/>
  <c r="AQ35" i="7"/>
  <c r="T86" i="7"/>
  <c r="AD18" i="7"/>
  <c r="K85" i="7"/>
  <c r="K84" i="7" s="1"/>
  <c r="M85" i="7"/>
  <c r="M84" i="7" s="1"/>
  <c r="O85" i="7"/>
  <c r="O84" i="7" s="1"/>
  <c r="Q85" i="7"/>
  <c r="Q84" i="7" s="1"/>
  <c r="S85" i="7"/>
  <c r="S84" i="7" s="1"/>
  <c r="AI85" i="7"/>
  <c r="AI84" i="7" s="1"/>
  <c r="AK85" i="7"/>
  <c r="AK84" i="7" s="1"/>
  <c r="AM85" i="7"/>
  <c r="AM84" i="7" s="1"/>
  <c r="AO85" i="7"/>
  <c r="AO84" i="7" s="1"/>
  <c r="AQ85" i="7"/>
  <c r="AQ84" i="7" s="1"/>
  <c r="AF40" i="7"/>
  <c r="AF43" i="7"/>
  <c r="W18" i="7"/>
  <c r="W17" i="7" s="1"/>
  <c r="Y18" i="7"/>
  <c r="Y17" i="7" s="1"/>
  <c r="AA18" i="7"/>
  <c r="AA17" i="7" s="1"/>
  <c r="AC18" i="7"/>
  <c r="AC17" i="7" s="1"/>
  <c r="H36" i="7"/>
  <c r="AD35" i="7"/>
  <c r="T42" i="7"/>
  <c r="T90" i="7"/>
  <c r="W85" i="7"/>
  <c r="W84" i="7" s="1"/>
  <c r="Y85" i="7"/>
  <c r="Y84" i="7" s="1"/>
  <c r="AA85" i="7"/>
  <c r="AA84" i="7" s="1"/>
  <c r="AC85" i="7"/>
  <c r="AC84" i="7" s="1"/>
  <c r="AE85" i="7"/>
  <c r="AE84" i="7" s="1"/>
  <c r="AF20" i="7"/>
  <c r="AF22" i="7"/>
  <c r="AF25" i="7"/>
  <c r="AF27" i="7"/>
  <c r="AF30" i="7"/>
  <c r="I17" i="7"/>
  <c r="AG35" i="7"/>
  <c r="AF35" i="7" s="1"/>
  <c r="AF36" i="7"/>
  <c r="AF31" i="7"/>
  <c r="AG18" i="7"/>
  <c r="AO18" i="7"/>
  <c r="AO17" i="7" s="1"/>
  <c r="AF28" i="7"/>
  <c r="AF23" i="7"/>
  <c r="AI18" i="7"/>
  <c r="AI17" i="7" s="1"/>
  <c r="AK18" i="7"/>
  <c r="AK17" i="7" s="1"/>
  <c r="AM18" i="7"/>
  <c r="AQ18" i="7"/>
  <c r="AQ17" i="7" s="1"/>
  <c r="AH18" i="7"/>
  <c r="AJ18" i="7"/>
  <c r="AJ17" i="7" s="1"/>
  <c r="AL18" i="7"/>
  <c r="AL17" i="7" s="1"/>
  <c r="AN18" i="7"/>
  <c r="AN17" i="7" s="1"/>
  <c r="AP18" i="7"/>
  <c r="AP17" i="7" s="1"/>
  <c r="AF19" i="7"/>
  <c r="I85" i="7"/>
  <c r="U85" i="7"/>
  <c r="AG85" i="7"/>
  <c r="T35" i="7"/>
  <c r="T36" i="7"/>
  <c r="T23" i="7"/>
  <c r="AE18" i="7"/>
  <c r="AE17" i="7" s="1"/>
  <c r="T19" i="7"/>
  <c r="U18" i="7"/>
  <c r="U17" i="7" s="1"/>
  <c r="G48" i="5"/>
  <c r="AI48" i="12"/>
  <c r="AI47" i="12"/>
  <c r="AH17" i="7" l="1"/>
  <c r="P17" i="7"/>
  <c r="H17" i="7" s="1"/>
  <c r="AM17" i="7"/>
  <c r="AD17" i="7"/>
  <c r="AG17" i="7"/>
  <c r="AF17" i="7" s="1"/>
  <c r="H18" i="7"/>
  <c r="AF18" i="7"/>
  <c r="T85" i="7"/>
  <c r="U84" i="7"/>
  <c r="AF85" i="7"/>
  <c r="AG84" i="7"/>
  <c r="H85" i="7"/>
  <c r="I84" i="7"/>
  <c r="H84" i="7" s="1"/>
  <c r="T17" i="7"/>
  <c r="T18" i="7"/>
  <c r="H20" i="5"/>
  <c r="B7" i="5"/>
  <c r="AF84" i="7" l="1"/>
  <c r="T84" i="7"/>
  <c r="AQ214" i="7"/>
  <c r="AP214" i="7"/>
  <c r="AO214" i="7"/>
  <c r="AN214" i="7"/>
  <c r="AM214" i="7"/>
  <c r="AL214" i="7"/>
  <c r="AK214" i="7"/>
  <c r="AJ214" i="7"/>
  <c r="AI214" i="7"/>
  <c r="AH214" i="7"/>
  <c r="AQ213" i="7"/>
  <c r="AP213" i="7"/>
  <c r="AO213" i="7"/>
  <c r="AN213" i="7"/>
  <c r="AM213" i="7"/>
  <c r="AL213" i="7"/>
  <c r="AK213" i="7"/>
  <c r="AJ213" i="7"/>
  <c r="AI213" i="7"/>
  <c r="AH213" i="7"/>
  <c r="AQ207" i="7"/>
  <c r="AP207" i="7"/>
  <c r="AO207" i="7"/>
  <c r="AN207" i="7"/>
  <c r="AM207" i="7"/>
  <c r="AL207" i="7"/>
  <c r="AK207" i="7"/>
  <c r="AJ207" i="7"/>
  <c r="AI207" i="7"/>
  <c r="AH207" i="7"/>
  <c r="AQ206" i="7"/>
  <c r="AP206" i="7"/>
  <c r="AO206" i="7"/>
  <c r="AN206" i="7"/>
  <c r="AM206" i="7"/>
  <c r="AL206" i="7"/>
  <c r="AK206" i="7"/>
  <c r="AJ206" i="7"/>
  <c r="AI206" i="7"/>
  <c r="AH206" i="7"/>
  <c r="AQ201" i="7"/>
  <c r="AP201" i="7"/>
  <c r="AO201" i="7"/>
  <c r="AN201" i="7"/>
  <c r="AM201" i="7"/>
  <c r="AL201" i="7"/>
  <c r="AK201" i="7"/>
  <c r="AJ201" i="7"/>
  <c r="AI201" i="7"/>
  <c r="AH201" i="7"/>
  <c r="AQ200" i="7"/>
  <c r="AP200" i="7"/>
  <c r="AO200" i="7"/>
  <c r="AN200" i="7"/>
  <c r="AM200" i="7"/>
  <c r="AL200" i="7"/>
  <c r="AK200" i="7"/>
  <c r="AJ200" i="7"/>
  <c r="AI200" i="7"/>
  <c r="AH200" i="7"/>
  <c r="AQ197" i="7"/>
  <c r="AP197" i="7"/>
  <c r="AO197" i="7"/>
  <c r="AN197" i="7"/>
  <c r="AM197" i="7"/>
  <c r="AL197" i="7"/>
  <c r="AK197" i="7"/>
  <c r="AJ197" i="7"/>
  <c r="AI197" i="7"/>
  <c r="AH197" i="7"/>
  <c r="AQ196" i="7"/>
  <c r="AP196" i="7"/>
  <c r="AO196" i="7"/>
  <c r="AN196" i="7"/>
  <c r="AM196" i="7"/>
  <c r="AL196" i="7"/>
  <c r="AK196" i="7"/>
  <c r="AJ196" i="7"/>
  <c r="AI196" i="7"/>
  <c r="AH196" i="7"/>
  <c r="AQ190" i="7"/>
  <c r="AP190" i="7"/>
  <c r="AO190" i="7"/>
  <c r="AN190" i="7"/>
  <c r="AM190" i="7"/>
  <c r="AL190" i="7"/>
  <c r="AK190" i="7"/>
  <c r="AJ190" i="7"/>
  <c r="AI190" i="7"/>
  <c r="AH190" i="7"/>
  <c r="AQ187" i="7"/>
  <c r="AP187" i="7"/>
  <c r="AO187" i="7"/>
  <c r="AN187" i="7"/>
  <c r="AM187" i="7"/>
  <c r="AL187" i="7"/>
  <c r="AK187" i="7"/>
  <c r="AJ187" i="7"/>
  <c r="AI187" i="7"/>
  <c r="AH187" i="7"/>
  <c r="AQ186" i="7"/>
  <c r="AP186" i="7"/>
  <c r="AO186" i="7"/>
  <c r="AN186" i="7"/>
  <c r="AM186" i="7"/>
  <c r="AL186" i="7"/>
  <c r="AK186" i="7"/>
  <c r="AJ186" i="7"/>
  <c r="AI186" i="7"/>
  <c r="AH186" i="7"/>
  <c r="AQ184" i="7"/>
  <c r="AP184" i="7"/>
  <c r="AO184" i="7"/>
  <c r="AN184" i="7"/>
  <c r="AM184" i="7"/>
  <c r="AL184" i="7"/>
  <c r="AK184" i="7"/>
  <c r="AJ184" i="7"/>
  <c r="AI184" i="7"/>
  <c r="AH184" i="7"/>
  <c r="AQ183" i="7"/>
  <c r="AP183" i="7"/>
  <c r="AO183" i="7"/>
  <c r="AN183" i="7"/>
  <c r="AM183" i="7"/>
  <c r="AL183" i="7"/>
  <c r="AK183" i="7"/>
  <c r="AJ183" i="7"/>
  <c r="AI183" i="7"/>
  <c r="AH183" i="7"/>
  <c r="AQ182" i="7"/>
  <c r="AP182" i="7"/>
  <c r="AO182" i="7"/>
  <c r="AN182" i="7"/>
  <c r="AM182" i="7"/>
  <c r="AL182" i="7"/>
  <c r="AK182" i="7"/>
  <c r="AJ182" i="7"/>
  <c r="AI182" i="7"/>
  <c r="AH182" i="7"/>
  <c r="AQ181" i="7"/>
  <c r="AP181" i="7"/>
  <c r="AO181" i="7"/>
  <c r="AN181" i="7"/>
  <c r="AM181" i="7"/>
  <c r="AL181" i="7"/>
  <c r="AK181" i="7"/>
  <c r="AJ181" i="7"/>
  <c r="AI181" i="7"/>
  <c r="AH181" i="7"/>
  <c r="AQ180" i="7"/>
  <c r="AP180" i="7"/>
  <c r="AO180" i="7"/>
  <c r="AN180" i="7"/>
  <c r="AM180" i="7"/>
  <c r="AL180" i="7"/>
  <c r="AK180" i="7"/>
  <c r="AJ180" i="7"/>
  <c r="AI180" i="7"/>
  <c r="AH180" i="7"/>
  <c r="AQ178" i="7"/>
  <c r="AP178" i="7"/>
  <c r="AO178" i="7"/>
  <c r="AN178" i="7"/>
  <c r="AM178" i="7"/>
  <c r="AL178" i="7"/>
  <c r="AK178" i="7"/>
  <c r="AJ178" i="7"/>
  <c r="AI178" i="7"/>
  <c r="AH178" i="7"/>
  <c r="AQ177" i="7"/>
  <c r="AP177" i="7"/>
  <c r="AO177" i="7"/>
  <c r="AN177" i="7"/>
  <c r="AM177" i="7"/>
  <c r="AL177" i="7"/>
  <c r="AK177" i="7"/>
  <c r="AJ177" i="7"/>
  <c r="AI177" i="7"/>
  <c r="AH177" i="7"/>
  <c r="AQ176" i="7"/>
  <c r="AP176" i="7"/>
  <c r="AO176" i="7"/>
  <c r="AN176" i="7"/>
  <c r="AM176" i="7"/>
  <c r="AL176" i="7"/>
  <c r="AK176" i="7"/>
  <c r="AJ176" i="7"/>
  <c r="AI176" i="7"/>
  <c r="AH176" i="7"/>
  <c r="AQ169" i="7"/>
  <c r="AP169" i="7"/>
  <c r="AO169" i="7"/>
  <c r="AN169" i="7"/>
  <c r="AM169" i="7"/>
  <c r="AL169" i="7"/>
  <c r="AK169" i="7"/>
  <c r="AJ169" i="7"/>
  <c r="AI169" i="7"/>
  <c r="AH169" i="7"/>
  <c r="AQ168" i="7"/>
  <c r="AP168" i="7"/>
  <c r="AO168" i="7"/>
  <c r="AN168" i="7"/>
  <c r="AM168" i="7"/>
  <c r="AL168" i="7"/>
  <c r="AK168" i="7"/>
  <c r="AJ168" i="7"/>
  <c r="AI168" i="7"/>
  <c r="AH168" i="7"/>
  <c r="AQ167" i="7"/>
  <c r="AP167" i="7"/>
  <c r="AO167" i="7"/>
  <c r="AN167" i="7"/>
  <c r="AM167" i="7"/>
  <c r="AL167" i="7"/>
  <c r="AK167" i="7"/>
  <c r="AJ167" i="7"/>
  <c r="AI167" i="7"/>
  <c r="AH167" i="7"/>
  <c r="AQ166" i="7"/>
  <c r="AP166" i="7"/>
  <c r="AO166" i="7"/>
  <c r="AN166" i="7"/>
  <c r="AM166" i="7"/>
  <c r="AL166" i="7"/>
  <c r="AK166" i="7"/>
  <c r="AJ166" i="7"/>
  <c r="AI166" i="7"/>
  <c r="AH166" i="7"/>
  <c r="AQ164" i="7"/>
  <c r="AP164" i="7"/>
  <c r="AO164" i="7"/>
  <c r="AN164" i="7"/>
  <c r="AM164" i="7"/>
  <c r="AL164" i="7"/>
  <c r="AK164" i="7"/>
  <c r="AJ164" i="7"/>
  <c r="AI164" i="7"/>
  <c r="AH164" i="7"/>
  <c r="AQ163" i="7"/>
  <c r="AP163" i="7"/>
  <c r="AO163" i="7"/>
  <c r="AN163" i="7"/>
  <c r="AM163" i="7"/>
  <c r="AL163" i="7"/>
  <c r="AK163" i="7"/>
  <c r="AJ163" i="7"/>
  <c r="AI163" i="7"/>
  <c r="AH163" i="7"/>
  <c r="AQ162" i="7"/>
  <c r="AP162" i="7"/>
  <c r="AO162" i="7"/>
  <c r="AN162" i="7"/>
  <c r="AM162" i="7"/>
  <c r="AL162" i="7"/>
  <c r="AK162" i="7"/>
  <c r="AJ162" i="7"/>
  <c r="AI162" i="7"/>
  <c r="AH162" i="7"/>
  <c r="AQ147" i="7"/>
  <c r="AP147" i="7"/>
  <c r="AO147" i="7"/>
  <c r="AN147" i="7"/>
  <c r="AM147" i="7"/>
  <c r="AL147" i="7"/>
  <c r="AK147" i="7"/>
  <c r="AJ147" i="7"/>
  <c r="AI147" i="7"/>
  <c r="AH147" i="7"/>
  <c r="AQ144" i="7"/>
  <c r="AP144" i="7"/>
  <c r="AO144" i="7"/>
  <c r="AN144" i="7"/>
  <c r="AM144" i="7"/>
  <c r="AL144" i="7"/>
  <c r="AK144" i="7"/>
  <c r="AJ144" i="7"/>
  <c r="AI144" i="7"/>
  <c r="AH144" i="7"/>
  <c r="AQ143" i="7"/>
  <c r="AP143" i="7"/>
  <c r="AO143" i="7"/>
  <c r="AN143" i="7"/>
  <c r="AM143" i="7"/>
  <c r="AL143" i="7"/>
  <c r="AK143" i="7"/>
  <c r="AJ143" i="7"/>
  <c r="AI143" i="7"/>
  <c r="AH143" i="7"/>
  <c r="AQ142" i="7"/>
  <c r="AP142" i="7"/>
  <c r="AO142" i="7"/>
  <c r="AN142" i="7"/>
  <c r="AM142" i="7"/>
  <c r="AL142" i="7"/>
  <c r="AK142" i="7"/>
  <c r="AJ142" i="7"/>
  <c r="AI142" i="7"/>
  <c r="AH142" i="7"/>
  <c r="AQ141" i="7"/>
  <c r="AP141" i="7"/>
  <c r="AO141" i="7"/>
  <c r="AN141" i="7"/>
  <c r="AM141" i="7"/>
  <c r="AL141" i="7"/>
  <c r="AK141" i="7"/>
  <c r="AJ141" i="7"/>
  <c r="AI141" i="7"/>
  <c r="AH141" i="7"/>
  <c r="AQ132" i="7"/>
  <c r="AP132" i="7"/>
  <c r="AO132" i="7"/>
  <c r="AN132" i="7"/>
  <c r="AM132" i="7"/>
  <c r="AL132" i="7"/>
  <c r="AK132" i="7"/>
  <c r="AJ132" i="7"/>
  <c r="AI132" i="7"/>
  <c r="AH132" i="7"/>
  <c r="AQ131" i="7"/>
  <c r="AP131" i="7"/>
  <c r="AO131" i="7"/>
  <c r="AN131" i="7"/>
  <c r="AM131" i="7"/>
  <c r="AL131" i="7"/>
  <c r="AK131" i="7"/>
  <c r="AJ131" i="7"/>
  <c r="AI131" i="7"/>
  <c r="AH131" i="7"/>
  <c r="AQ130" i="7"/>
  <c r="AP130" i="7"/>
  <c r="AO130" i="7"/>
  <c r="AN130" i="7"/>
  <c r="AM130" i="7"/>
  <c r="AL130" i="7"/>
  <c r="AK130" i="7"/>
  <c r="AJ130" i="7"/>
  <c r="AI130" i="7"/>
  <c r="AH130" i="7"/>
  <c r="AQ129" i="7"/>
  <c r="AP129" i="7"/>
  <c r="AO129" i="7"/>
  <c r="AN129" i="7"/>
  <c r="AM129" i="7"/>
  <c r="AL129" i="7"/>
  <c r="AK129" i="7"/>
  <c r="AJ129" i="7"/>
  <c r="AI129" i="7"/>
  <c r="AH129" i="7"/>
  <c r="AQ127" i="7"/>
  <c r="AP127" i="7"/>
  <c r="AO127" i="7"/>
  <c r="AN127" i="7"/>
  <c r="AM127" i="7"/>
  <c r="AL127" i="7"/>
  <c r="AK127" i="7"/>
  <c r="AJ127" i="7"/>
  <c r="AI127" i="7"/>
  <c r="AH127" i="7"/>
  <c r="AQ126" i="7"/>
  <c r="AP126" i="7"/>
  <c r="AO126" i="7"/>
  <c r="AN126" i="7"/>
  <c r="AM126" i="7"/>
  <c r="AL126" i="7"/>
  <c r="AK126" i="7"/>
  <c r="AJ126" i="7"/>
  <c r="AI126" i="7"/>
  <c r="AH126" i="7"/>
  <c r="AQ125" i="7"/>
  <c r="AP125" i="7"/>
  <c r="AO125" i="7"/>
  <c r="AN125" i="7"/>
  <c r="AM125" i="7"/>
  <c r="AL125" i="7"/>
  <c r="AK125" i="7"/>
  <c r="AJ125" i="7"/>
  <c r="AI125" i="7"/>
  <c r="AH125" i="7"/>
  <c r="AQ119" i="7"/>
  <c r="AP119" i="7"/>
  <c r="AO119" i="7"/>
  <c r="AN119" i="7"/>
  <c r="AM119" i="7"/>
  <c r="AL119" i="7"/>
  <c r="AK119" i="7"/>
  <c r="AJ119" i="7"/>
  <c r="AI119" i="7"/>
  <c r="AH119" i="7"/>
  <c r="AQ118" i="7"/>
  <c r="AP118" i="7"/>
  <c r="AO118" i="7"/>
  <c r="AN118" i="7"/>
  <c r="AM118" i="7"/>
  <c r="AL118" i="7"/>
  <c r="AK118" i="7"/>
  <c r="AJ118" i="7"/>
  <c r="AI118" i="7"/>
  <c r="AH118" i="7"/>
  <c r="AQ116" i="7"/>
  <c r="AP116" i="7"/>
  <c r="AO116" i="7"/>
  <c r="AN116" i="7"/>
  <c r="AM116" i="7"/>
  <c r="AL116" i="7"/>
  <c r="AK116" i="7"/>
  <c r="AJ116" i="7"/>
  <c r="AI116" i="7"/>
  <c r="AH116" i="7"/>
  <c r="AQ115" i="7"/>
  <c r="AP115" i="7"/>
  <c r="AO115" i="7"/>
  <c r="AN115" i="7"/>
  <c r="AM115" i="7"/>
  <c r="AL115" i="7"/>
  <c r="AK115" i="7"/>
  <c r="AJ115" i="7"/>
  <c r="AI115" i="7"/>
  <c r="AH115" i="7"/>
  <c r="AQ114" i="7"/>
  <c r="AP114" i="7"/>
  <c r="AO114" i="7"/>
  <c r="AN114" i="7"/>
  <c r="AM114" i="7"/>
  <c r="AL114" i="7"/>
  <c r="AK114" i="7"/>
  <c r="AJ114" i="7"/>
  <c r="AI114" i="7"/>
  <c r="AH114" i="7"/>
  <c r="AQ111" i="7"/>
  <c r="AP111" i="7"/>
  <c r="AO111" i="7"/>
  <c r="AN111" i="7"/>
  <c r="AM111" i="7"/>
  <c r="AL111" i="7"/>
  <c r="AK111" i="7"/>
  <c r="AJ111" i="7"/>
  <c r="AI111" i="7"/>
  <c r="AH111" i="7"/>
  <c r="AQ109" i="7"/>
  <c r="AP109" i="7"/>
  <c r="AO109" i="7"/>
  <c r="AN109" i="7"/>
  <c r="AM109" i="7"/>
  <c r="AL109" i="7"/>
  <c r="AK109" i="7"/>
  <c r="AJ109" i="7"/>
  <c r="AI109" i="7"/>
  <c r="AH109" i="7"/>
  <c r="AQ108" i="7"/>
  <c r="AP108" i="7"/>
  <c r="AO108" i="7"/>
  <c r="AN108" i="7"/>
  <c r="AM108" i="7"/>
  <c r="AL108" i="7"/>
  <c r="AK108" i="7"/>
  <c r="AJ108" i="7"/>
  <c r="AI108" i="7"/>
  <c r="AH108" i="7"/>
  <c r="AQ107" i="7"/>
  <c r="AP107" i="7"/>
  <c r="AO107" i="7"/>
  <c r="AN107" i="7"/>
  <c r="AM107" i="7"/>
  <c r="AL107" i="7"/>
  <c r="AK107" i="7"/>
  <c r="AJ107" i="7"/>
  <c r="AI107" i="7"/>
  <c r="AH107" i="7"/>
  <c r="AQ106" i="7"/>
  <c r="AP106" i="7"/>
  <c r="AO106" i="7"/>
  <c r="AN106" i="7"/>
  <c r="AM106" i="7"/>
  <c r="AL106" i="7"/>
  <c r="AK106" i="7"/>
  <c r="AJ106" i="7"/>
  <c r="AI106" i="7"/>
  <c r="AH106" i="7"/>
  <c r="AQ105" i="7"/>
  <c r="AP105" i="7"/>
  <c r="AO105" i="7"/>
  <c r="AN105" i="7"/>
  <c r="AM105" i="7"/>
  <c r="AL105" i="7"/>
  <c r="AK105" i="7"/>
  <c r="AJ105" i="7"/>
  <c r="AI105" i="7"/>
  <c r="AH105" i="7"/>
  <c r="AQ81" i="7"/>
  <c r="AP81" i="7"/>
  <c r="AO81" i="7"/>
  <c r="AN81" i="7"/>
  <c r="AM81" i="7"/>
  <c r="AL81" i="7"/>
  <c r="AK81" i="7"/>
  <c r="AJ81" i="7"/>
  <c r="AI81" i="7"/>
  <c r="AH81" i="7"/>
  <c r="AQ80" i="7"/>
  <c r="AP80" i="7"/>
  <c r="AO80" i="7"/>
  <c r="AN80" i="7"/>
  <c r="AM80" i="7"/>
  <c r="AL80" i="7"/>
  <c r="AK80" i="7"/>
  <c r="AJ80" i="7"/>
  <c r="AI80" i="7"/>
  <c r="AH80" i="7"/>
  <c r="AQ79" i="7"/>
  <c r="AP79" i="7"/>
  <c r="AO79" i="7"/>
  <c r="AN79" i="7"/>
  <c r="AM79" i="7"/>
  <c r="AL79" i="7"/>
  <c r="AK79" i="7"/>
  <c r="AJ79" i="7"/>
  <c r="AI79" i="7"/>
  <c r="AH79" i="7"/>
  <c r="AQ78" i="7"/>
  <c r="AP78" i="7"/>
  <c r="AO78" i="7"/>
  <c r="AN78" i="7"/>
  <c r="AM78" i="7"/>
  <c r="AL78" i="7"/>
  <c r="AK78" i="7"/>
  <c r="AJ78" i="7"/>
  <c r="AI78" i="7"/>
  <c r="AH78" i="7"/>
  <c r="AQ76" i="7"/>
  <c r="AP76" i="7"/>
  <c r="AO76" i="7"/>
  <c r="AN76" i="7"/>
  <c r="AM76" i="7"/>
  <c r="AL76" i="7"/>
  <c r="AK76" i="7"/>
  <c r="AJ76" i="7"/>
  <c r="AI76" i="7"/>
  <c r="AH76" i="7"/>
  <c r="AQ75" i="7"/>
  <c r="AP75" i="7"/>
  <c r="AO75" i="7"/>
  <c r="AN75" i="7"/>
  <c r="AM75" i="7"/>
  <c r="AL75" i="7"/>
  <c r="AK75" i="7"/>
  <c r="AJ75" i="7"/>
  <c r="AI75" i="7"/>
  <c r="AH75" i="7"/>
  <c r="AQ74" i="7"/>
  <c r="AP74" i="7"/>
  <c r="AO74" i="7"/>
  <c r="AN74" i="7"/>
  <c r="AM74" i="7"/>
  <c r="AL74" i="7"/>
  <c r="AK74" i="7"/>
  <c r="AJ74" i="7"/>
  <c r="AI74" i="7"/>
  <c r="AH74" i="7"/>
  <c r="AQ68" i="7"/>
  <c r="AP68" i="7"/>
  <c r="AO68" i="7"/>
  <c r="AN68" i="7"/>
  <c r="AM68" i="7"/>
  <c r="AL68" i="7"/>
  <c r="AK68" i="7"/>
  <c r="AJ68" i="7"/>
  <c r="AI68" i="7"/>
  <c r="AH68" i="7"/>
  <c r="AQ67" i="7"/>
  <c r="AP67" i="7"/>
  <c r="AO67" i="7"/>
  <c r="AN67" i="7"/>
  <c r="AM67" i="7"/>
  <c r="AL67" i="7"/>
  <c r="AK67" i="7"/>
  <c r="AJ67" i="7"/>
  <c r="AI67" i="7"/>
  <c r="AH67" i="7"/>
  <c r="AQ65" i="7"/>
  <c r="AP65" i="7"/>
  <c r="AO65" i="7"/>
  <c r="AN65" i="7"/>
  <c r="AM65" i="7"/>
  <c r="AL65" i="7"/>
  <c r="AK65" i="7"/>
  <c r="AJ65" i="7"/>
  <c r="AI65" i="7"/>
  <c r="AH65" i="7"/>
  <c r="AQ64" i="7"/>
  <c r="AP64" i="7"/>
  <c r="AO64" i="7"/>
  <c r="AN64" i="7"/>
  <c r="AM64" i="7"/>
  <c r="AL64" i="7"/>
  <c r="AK64" i="7"/>
  <c r="AJ64" i="7"/>
  <c r="AI64" i="7"/>
  <c r="AH64" i="7"/>
  <c r="AQ63" i="7"/>
  <c r="AP63" i="7"/>
  <c r="AO63" i="7"/>
  <c r="AN63" i="7"/>
  <c r="AM63" i="7"/>
  <c r="AL63" i="7"/>
  <c r="AK63" i="7"/>
  <c r="AJ63" i="7"/>
  <c r="AI63" i="7"/>
  <c r="AH63" i="7"/>
  <c r="AQ62" i="7"/>
  <c r="AP62" i="7"/>
  <c r="AO62" i="7"/>
  <c r="AN62" i="7"/>
  <c r="AM62" i="7"/>
  <c r="AL62" i="7"/>
  <c r="AK62" i="7"/>
  <c r="AJ62" i="7"/>
  <c r="AI62" i="7"/>
  <c r="AH62" i="7"/>
  <c r="AQ61" i="7"/>
  <c r="AP61" i="7"/>
  <c r="AO61" i="7"/>
  <c r="AN61" i="7"/>
  <c r="AM61" i="7"/>
  <c r="AL61" i="7"/>
  <c r="AK61" i="7"/>
  <c r="AJ61" i="7"/>
  <c r="AI61" i="7"/>
  <c r="AH61" i="7"/>
  <c r="AQ58" i="7"/>
  <c r="AP58" i="7"/>
  <c r="AO58" i="7"/>
  <c r="AN58" i="7"/>
  <c r="AM58" i="7"/>
  <c r="AL58" i="7"/>
  <c r="AK58" i="7"/>
  <c r="AJ58" i="7"/>
  <c r="AI58" i="7"/>
  <c r="AH58" i="7"/>
  <c r="AQ56" i="7"/>
  <c r="AP56" i="7"/>
  <c r="AO56" i="7"/>
  <c r="AN56" i="7"/>
  <c r="AM56" i="7"/>
  <c r="AL56" i="7"/>
  <c r="AK56" i="7"/>
  <c r="AJ56" i="7"/>
  <c r="AI56" i="7"/>
  <c r="AH56" i="7"/>
  <c r="AQ55" i="7"/>
  <c r="AP55" i="7"/>
  <c r="AO55" i="7"/>
  <c r="AN55" i="7"/>
  <c r="AM55" i="7"/>
  <c r="AL55" i="7"/>
  <c r="AK55" i="7"/>
  <c r="AJ55" i="7"/>
  <c r="AI55" i="7"/>
  <c r="AH55" i="7"/>
  <c r="AQ54" i="7"/>
  <c r="AP54" i="7"/>
  <c r="AO54" i="7"/>
  <c r="AN54" i="7"/>
  <c r="AM54" i="7"/>
  <c r="AL54" i="7"/>
  <c r="AK54" i="7"/>
  <c r="AJ54" i="7"/>
  <c r="AI54" i="7"/>
  <c r="AH54" i="7"/>
  <c r="AQ53" i="7"/>
  <c r="AP53" i="7"/>
  <c r="AO53" i="7"/>
  <c r="AN53" i="7"/>
  <c r="AM53" i="7"/>
  <c r="AL53" i="7"/>
  <c r="AK53" i="7"/>
  <c r="AJ53" i="7"/>
  <c r="AI53" i="7"/>
  <c r="AH53" i="7"/>
  <c r="AQ51" i="7"/>
  <c r="AP51" i="7"/>
  <c r="AO51" i="7"/>
  <c r="AN51" i="7"/>
  <c r="AM51" i="7"/>
  <c r="AL51" i="7"/>
  <c r="AK51" i="7"/>
  <c r="AJ51" i="7"/>
  <c r="AI51" i="7"/>
  <c r="AH51" i="7"/>
  <c r="AQ50" i="7"/>
  <c r="AP50" i="7"/>
  <c r="AO50" i="7"/>
  <c r="AN50" i="7"/>
  <c r="AM50" i="7"/>
  <c r="AL50" i="7"/>
  <c r="AK50" i="7"/>
  <c r="AJ50" i="7"/>
  <c r="AI50" i="7"/>
  <c r="AH50" i="7"/>
  <c r="AQ49" i="7"/>
  <c r="AP49" i="7"/>
  <c r="AO49" i="7"/>
  <c r="AN49" i="7"/>
  <c r="AM49" i="7"/>
  <c r="AL49" i="7"/>
  <c r="AK49" i="7"/>
  <c r="AJ49" i="7"/>
  <c r="AI49" i="7"/>
  <c r="AH49" i="7"/>
  <c r="AG50" i="7"/>
  <c r="AG51" i="7"/>
  <c r="AG214" i="7"/>
  <c r="AG213" i="7"/>
  <c r="AG207" i="7"/>
  <c r="AG206" i="7"/>
  <c r="AG201" i="7"/>
  <c r="AG200" i="7"/>
  <c r="AG197" i="7"/>
  <c r="AG196" i="7"/>
  <c r="AG190" i="7"/>
  <c r="AG187" i="7"/>
  <c r="AG186" i="7"/>
  <c r="AG184" i="7"/>
  <c r="AG183" i="7"/>
  <c r="AG182" i="7"/>
  <c r="AG181" i="7"/>
  <c r="AG180" i="7"/>
  <c r="AG178" i="7"/>
  <c r="AG177" i="7"/>
  <c r="AG176" i="7"/>
  <c r="AG169" i="7"/>
  <c r="AG168" i="7"/>
  <c r="AG167" i="7"/>
  <c r="AG166" i="7"/>
  <c r="AG164" i="7"/>
  <c r="AG163" i="7"/>
  <c r="AG162" i="7"/>
  <c r="AG147" i="7"/>
  <c r="AG144" i="7"/>
  <c r="AG143" i="7"/>
  <c r="AG142" i="7"/>
  <c r="AG141" i="7"/>
  <c r="AG132" i="7"/>
  <c r="AG131" i="7"/>
  <c r="AG130" i="7"/>
  <c r="AG129" i="7"/>
  <c r="AG127" i="7"/>
  <c r="AG126" i="7"/>
  <c r="AG125" i="7"/>
  <c r="AG119" i="7"/>
  <c r="AG118" i="7"/>
  <c r="AG116" i="7"/>
  <c r="AG115" i="7"/>
  <c r="AG114" i="7"/>
  <c r="AG111" i="7"/>
  <c r="AG109" i="7"/>
  <c r="AG108" i="7"/>
  <c r="AG107" i="7"/>
  <c r="AG106" i="7"/>
  <c r="AG105" i="7"/>
  <c r="AG81" i="7"/>
  <c r="AG80" i="7"/>
  <c r="AG79" i="7"/>
  <c r="AG78" i="7"/>
  <c r="AG76" i="7"/>
  <c r="AG75" i="7"/>
  <c r="AG74" i="7"/>
  <c r="AG64" i="7"/>
  <c r="AG68" i="7"/>
  <c r="AG67" i="7"/>
  <c r="AG65" i="7"/>
  <c r="AG63" i="7"/>
  <c r="AG62" i="7"/>
  <c r="AG61" i="7"/>
  <c r="AG58" i="7"/>
  <c r="AG56" i="7"/>
  <c r="AG55" i="7"/>
  <c r="AG54" i="7"/>
  <c r="AG53" i="7"/>
  <c r="AG49" i="7"/>
  <c r="T74" i="7"/>
  <c r="T49" i="7"/>
  <c r="AH85" i="12"/>
  <c r="AH84" i="12"/>
  <c r="AH83" i="12"/>
  <c r="AG85" i="12"/>
  <c r="AG84" i="12"/>
  <c r="AG83" i="12"/>
  <c r="AL88" i="12"/>
  <c r="AK90" i="12"/>
  <c r="AK70" i="12"/>
  <c r="AL66" i="12"/>
  <c r="AL65" i="12"/>
  <c r="AL64" i="12"/>
  <c r="AK63" i="12"/>
  <c r="AL62" i="12"/>
  <c r="AO78" i="12"/>
  <c r="AO80" i="12"/>
  <c r="AO79" i="12"/>
  <c r="AO77" i="12"/>
  <c r="AO76" i="12"/>
  <c r="AO75" i="12"/>
  <c r="AO74" i="12"/>
  <c r="AO73" i="12"/>
  <c r="AP64" i="12"/>
  <c r="AP97" i="12"/>
  <c r="AP101" i="12"/>
  <c r="AP100" i="12"/>
  <c r="AP98" i="12"/>
  <c r="AP96" i="12"/>
  <c r="AP94" i="12"/>
  <c r="AQ107" i="12"/>
  <c r="AP118" i="12"/>
  <c r="AO118" i="12"/>
  <c r="AN118" i="12"/>
  <c r="AM118" i="12"/>
  <c r="AL118" i="12"/>
  <c r="AP117" i="12"/>
  <c r="AO117" i="12"/>
  <c r="AN117" i="12"/>
  <c r="AM117" i="12"/>
  <c r="AL117" i="12"/>
  <c r="AP116" i="12"/>
  <c r="AO116" i="12"/>
  <c r="AN116" i="12"/>
  <c r="AM116" i="12"/>
  <c r="AL116" i="12"/>
  <c r="AP115" i="12"/>
  <c r="AO115" i="12"/>
  <c r="AN115" i="12"/>
  <c r="AM115" i="12"/>
  <c r="AL115" i="12"/>
  <c r="AP114" i="12"/>
  <c r="AO114" i="12"/>
  <c r="AN114" i="12"/>
  <c r="AM114" i="12"/>
  <c r="AL114" i="12"/>
  <c r="AP113" i="12"/>
  <c r="AO113" i="12"/>
  <c r="AN113" i="12"/>
  <c r="AM113" i="12"/>
  <c r="AL113" i="12"/>
  <c r="AK118" i="12"/>
  <c r="AK117" i="12"/>
  <c r="AK116" i="12"/>
  <c r="AK115" i="12"/>
  <c r="AK114" i="12"/>
  <c r="AK113" i="12"/>
  <c r="AK71" i="12"/>
  <c r="AK69" i="12"/>
  <c r="AK59" i="12"/>
  <c r="AK58" i="12"/>
  <c r="AK56" i="12"/>
  <c r="AK55" i="12"/>
  <c r="AK54" i="12"/>
  <c r="AK53" i="12"/>
  <c r="AK52" i="12"/>
  <c r="AK51" i="12"/>
  <c r="AM48" i="12"/>
  <c r="AM47" i="12"/>
  <c r="AM43" i="12"/>
  <c r="AM42" i="12"/>
  <c r="AM41" i="12"/>
  <c r="AM40" i="12"/>
  <c r="AM39" i="12"/>
  <c r="AM38" i="12"/>
  <c r="AM37" i="12"/>
  <c r="AM36" i="12"/>
  <c r="AK43" i="12"/>
  <c r="AK42" i="12"/>
  <c r="AK41" i="12"/>
  <c r="AK40" i="12"/>
  <c r="AK39" i="12"/>
  <c r="AK38" i="12"/>
  <c r="AK37" i="12"/>
  <c r="AK36" i="12"/>
  <c r="AI37" i="12"/>
  <c r="AI36" i="12"/>
  <c r="AN34" i="12"/>
  <c r="AN33" i="12"/>
  <c r="AN32" i="12"/>
  <c r="AN31" i="12"/>
  <c r="AJ33" i="12"/>
  <c r="AJ31" i="12"/>
  <c r="AN29" i="12"/>
  <c r="AN28" i="12"/>
  <c r="AN27" i="12"/>
  <c r="AN26" i="12"/>
  <c r="AN25" i="12"/>
  <c r="AN24" i="12"/>
  <c r="AN22" i="12"/>
  <c r="AN21" i="12"/>
  <c r="AN20" i="12"/>
  <c r="AN19" i="12"/>
  <c r="AM22" i="12"/>
  <c r="AM21" i="12"/>
  <c r="AM20" i="12"/>
  <c r="AM19" i="12"/>
  <c r="AM17" i="12"/>
  <c r="AM16" i="12"/>
  <c r="AF8" i="7" l="1"/>
  <c r="T8" i="7"/>
  <c r="AF5" i="9" l="1"/>
  <c r="AF5" i="12"/>
  <c r="T5" i="9"/>
  <c r="T5" i="12"/>
  <c r="H5" i="9" l="1"/>
  <c r="H5" i="12"/>
  <c r="AF118" i="12" l="1"/>
  <c r="AF117" i="12"/>
  <c r="AF116" i="12"/>
  <c r="AF115" i="12"/>
  <c r="AF114" i="12"/>
  <c r="AF113" i="12"/>
  <c r="AQ112" i="12"/>
  <c r="AP112" i="12"/>
  <c r="AO112" i="12"/>
  <c r="AN112" i="12"/>
  <c r="AM112" i="12"/>
  <c r="AL112" i="12"/>
  <c r="AK112" i="12"/>
  <c r="AJ112" i="12"/>
  <c r="AJ48" i="9" s="1"/>
  <c r="AI112" i="12"/>
  <c r="AI48" i="9" s="1"/>
  <c r="AH112" i="12"/>
  <c r="AG112" i="12"/>
  <c r="AJ111" i="12"/>
  <c r="AJ110" i="12" s="1"/>
  <c r="AI111" i="12"/>
  <c r="AI110" i="12" s="1"/>
  <c r="AF107" i="12"/>
  <c r="AQ106" i="12"/>
  <c r="AQ43" i="9" s="1"/>
  <c r="AP106" i="12"/>
  <c r="AP43" i="9" s="1"/>
  <c r="AO106" i="12"/>
  <c r="AN106" i="12"/>
  <c r="AM106" i="12"/>
  <c r="AM43" i="9" s="1"/>
  <c r="AL106" i="12"/>
  <c r="AL43" i="9" s="1"/>
  <c r="AK106" i="12"/>
  <c r="AJ106" i="12"/>
  <c r="AI106" i="12"/>
  <c r="AI43" i="9" s="1"/>
  <c r="AH106" i="12"/>
  <c r="AH43" i="9" s="1"/>
  <c r="AG106" i="12"/>
  <c r="AM105" i="12"/>
  <c r="AM104" i="12" s="1"/>
  <c r="AL105" i="12"/>
  <c r="AL104" i="12" s="1"/>
  <c r="AI105" i="12"/>
  <c r="AI104" i="12" s="1"/>
  <c r="AF101" i="12"/>
  <c r="AF100" i="12"/>
  <c r="AQ99" i="12"/>
  <c r="AQ38" i="9" s="1"/>
  <c r="AP99" i="12"/>
  <c r="AP38" i="9" s="1"/>
  <c r="AO99" i="12"/>
  <c r="AO38" i="9" s="1"/>
  <c r="AN99" i="12"/>
  <c r="AN38" i="9" s="1"/>
  <c r="AM99" i="12"/>
  <c r="AM38" i="9" s="1"/>
  <c r="AL99" i="12"/>
  <c r="AK99" i="12"/>
  <c r="AK38" i="9" s="1"/>
  <c r="AJ99" i="12"/>
  <c r="AJ38" i="9" s="1"/>
  <c r="AI99" i="12"/>
  <c r="AI38" i="9" s="1"/>
  <c r="AH99" i="12"/>
  <c r="AH38" i="9" s="1"/>
  <c r="AG99" i="12"/>
  <c r="AG38" i="9" s="1"/>
  <c r="AF98" i="12"/>
  <c r="AF97" i="12"/>
  <c r="AF96" i="12"/>
  <c r="AQ95" i="12"/>
  <c r="AQ37" i="9" s="1"/>
  <c r="AP95" i="12"/>
  <c r="AP37" i="9" s="1"/>
  <c r="AO95" i="12"/>
  <c r="AO37" i="9" s="1"/>
  <c r="AN95" i="12"/>
  <c r="AN37" i="9" s="1"/>
  <c r="AM95" i="12"/>
  <c r="AM37" i="9" s="1"/>
  <c r="AL95" i="12"/>
  <c r="AL37" i="9" s="1"/>
  <c r="AK95" i="12"/>
  <c r="AK37" i="9" s="1"/>
  <c r="AJ95" i="12"/>
  <c r="AJ37" i="9" s="1"/>
  <c r="AI95" i="12"/>
  <c r="AI37" i="9" s="1"/>
  <c r="AH95" i="12"/>
  <c r="AH37" i="9" s="1"/>
  <c r="AG95" i="12"/>
  <c r="AG37" i="9" s="1"/>
  <c r="AF94" i="12"/>
  <c r="AQ93" i="12"/>
  <c r="AP93" i="12"/>
  <c r="AP36" i="9" s="1"/>
  <c r="AO93" i="12"/>
  <c r="AO36" i="9" s="1"/>
  <c r="AN93" i="12"/>
  <c r="AN36" i="9" s="1"/>
  <c r="AM93" i="12"/>
  <c r="AL93" i="12"/>
  <c r="AL36" i="9" s="1"/>
  <c r="AK93" i="12"/>
  <c r="AK36" i="9" s="1"/>
  <c r="AJ93" i="12"/>
  <c r="AJ36" i="9" s="1"/>
  <c r="AI93" i="12"/>
  <c r="AI36" i="9" s="1"/>
  <c r="AH93" i="12"/>
  <c r="AH36" i="9" s="1"/>
  <c r="AG93" i="12"/>
  <c r="AG36" i="9" s="1"/>
  <c r="AN92" i="12"/>
  <c r="AN91" i="12" s="1"/>
  <c r="AF90" i="12"/>
  <c r="AQ89" i="12"/>
  <c r="AQ33" i="9" s="1"/>
  <c r="AP89" i="12"/>
  <c r="AP33" i="9" s="1"/>
  <c r="AO89" i="12"/>
  <c r="AO33" i="9" s="1"/>
  <c r="AN89" i="12"/>
  <c r="AN33" i="9" s="1"/>
  <c r="AM89" i="12"/>
  <c r="AM33" i="9" s="1"/>
  <c r="AL89" i="12"/>
  <c r="AL33" i="9" s="1"/>
  <c r="AK89" i="12"/>
  <c r="AK33" i="9" s="1"/>
  <c r="AJ89" i="12"/>
  <c r="AJ33" i="9" s="1"/>
  <c r="AI89" i="12"/>
  <c r="AI33" i="9" s="1"/>
  <c r="AH89" i="12"/>
  <c r="AH33" i="9" s="1"/>
  <c r="AG89" i="12"/>
  <c r="AG33" i="9" s="1"/>
  <c r="AF88" i="12"/>
  <c r="AQ87" i="12"/>
  <c r="AQ32" i="9" s="1"/>
  <c r="AP87" i="12"/>
  <c r="AP32" i="9" s="1"/>
  <c r="AO87" i="12"/>
  <c r="AN87" i="12"/>
  <c r="AM87" i="12"/>
  <c r="AM32" i="9" s="1"/>
  <c r="AL87" i="12"/>
  <c r="AL32" i="9" s="1"/>
  <c r="AK87" i="12"/>
  <c r="AK32" i="9" s="1"/>
  <c r="AJ87" i="12"/>
  <c r="AI87" i="12"/>
  <c r="AI32" i="9" s="1"/>
  <c r="AH87" i="12"/>
  <c r="AG87" i="12"/>
  <c r="AP86" i="12"/>
  <c r="AF85" i="12"/>
  <c r="AF84" i="12"/>
  <c r="AF83" i="12"/>
  <c r="AQ82" i="12"/>
  <c r="AP82" i="12"/>
  <c r="AO82" i="12"/>
  <c r="AN82" i="12"/>
  <c r="AN30" i="9" s="1"/>
  <c r="AM82" i="12"/>
  <c r="AL82" i="12"/>
  <c r="AK82" i="12"/>
  <c r="AJ82" i="12"/>
  <c r="AJ30" i="9" s="1"/>
  <c r="AI82" i="12"/>
  <c r="AH82" i="12"/>
  <c r="AG82" i="12"/>
  <c r="AN81" i="12"/>
  <c r="AJ81" i="12"/>
  <c r="AF80" i="12"/>
  <c r="AF79" i="12"/>
  <c r="AF78" i="12"/>
  <c r="AF77" i="12"/>
  <c r="AF76" i="12"/>
  <c r="AF75" i="12"/>
  <c r="AF74" i="12"/>
  <c r="AF73" i="12"/>
  <c r="AQ72" i="12"/>
  <c r="AQ28" i="9" s="1"/>
  <c r="AP72" i="12"/>
  <c r="AP28" i="9" s="1"/>
  <c r="AO72" i="12"/>
  <c r="AN72" i="12"/>
  <c r="AN28" i="9" s="1"/>
  <c r="AM72" i="12"/>
  <c r="AM28" i="9" s="1"/>
  <c r="AL72" i="12"/>
  <c r="AL28" i="9" s="1"/>
  <c r="AK72" i="12"/>
  <c r="AK28" i="9" s="1"/>
  <c r="AJ72" i="12"/>
  <c r="AJ28" i="9" s="1"/>
  <c r="AI72" i="12"/>
  <c r="AI28" i="9" s="1"/>
  <c r="AH72" i="12"/>
  <c r="AG72" i="12"/>
  <c r="AF71" i="12"/>
  <c r="AF70" i="12"/>
  <c r="AF69" i="12"/>
  <c r="AQ68" i="12"/>
  <c r="AQ27" i="9" s="1"/>
  <c r="AP68" i="12"/>
  <c r="AP27" i="9" s="1"/>
  <c r="AO68" i="12"/>
  <c r="AO27" i="9" s="1"/>
  <c r="AN68" i="12"/>
  <c r="AN27" i="9" s="1"/>
  <c r="AM68" i="12"/>
  <c r="AM27" i="9" s="1"/>
  <c r="AL68" i="12"/>
  <c r="AL27" i="9" s="1"/>
  <c r="AK68" i="12"/>
  <c r="AK27" i="9" s="1"/>
  <c r="AJ68" i="12"/>
  <c r="AJ27" i="9" s="1"/>
  <c r="AI68" i="12"/>
  <c r="AI27" i="9" s="1"/>
  <c r="AH68" i="12"/>
  <c r="AH27" i="9" s="1"/>
  <c r="AG68" i="12"/>
  <c r="AG27" i="9" s="1"/>
  <c r="AF66" i="12"/>
  <c r="AF65" i="12"/>
  <c r="AF64" i="12"/>
  <c r="AF63" i="12"/>
  <c r="AF62" i="12"/>
  <c r="AQ61" i="12"/>
  <c r="AP61" i="12"/>
  <c r="AO61" i="12"/>
  <c r="AO25" i="9" s="1"/>
  <c r="AN61" i="12"/>
  <c r="AN25" i="9" s="1"/>
  <c r="AM61" i="12"/>
  <c r="AL61" i="12"/>
  <c r="AK61" i="12"/>
  <c r="AJ61" i="12"/>
  <c r="AJ25" i="9" s="1"/>
  <c r="AI61" i="12"/>
  <c r="AI25" i="9" s="1"/>
  <c r="AH61" i="12"/>
  <c r="AG61" i="12"/>
  <c r="AG25" i="9" s="1"/>
  <c r="AO60" i="12"/>
  <c r="AN60" i="12"/>
  <c r="AG60" i="12"/>
  <c r="AF59" i="12"/>
  <c r="AF58" i="12"/>
  <c r="AQ57" i="12"/>
  <c r="AQ23" i="9" s="1"/>
  <c r="AP57" i="12"/>
  <c r="AP23" i="9" s="1"/>
  <c r="AO57" i="12"/>
  <c r="AO23" i="9" s="1"/>
  <c r="AN57" i="12"/>
  <c r="AM57" i="12"/>
  <c r="AM23" i="9" s="1"/>
  <c r="AL57" i="12"/>
  <c r="AL23" i="9" s="1"/>
  <c r="AK57" i="12"/>
  <c r="AK23" i="9" s="1"/>
  <c r="AJ57" i="12"/>
  <c r="AI57" i="12"/>
  <c r="AI23" i="9" s="1"/>
  <c r="AH57" i="12"/>
  <c r="AH23" i="9" s="1"/>
  <c r="AG57" i="12"/>
  <c r="AG23" i="9" s="1"/>
  <c r="AF56" i="12"/>
  <c r="AF55" i="12"/>
  <c r="AF54" i="12"/>
  <c r="AF53" i="12"/>
  <c r="AF52" i="12"/>
  <c r="AF51" i="12"/>
  <c r="AQ50" i="12"/>
  <c r="AP50" i="12"/>
  <c r="AP22" i="9" s="1"/>
  <c r="AO50" i="12"/>
  <c r="AO22" i="9" s="1"/>
  <c r="AN50" i="12"/>
  <c r="AN22" i="9" s="1"/>
  <c r="AM50" i="12"/>
  <c r="AM22" i="9" s="1"/>
  <c r="AL50" i="12"/>
  <c r="AL22" i="9" s="1"/>
  <c r="AK50" i="12"/>
  <c r="AK22" i="9" s="1"/>
  <c r="AJ50" i="12"/>
  <c r="AJ22" i="9" s="1"/>
  <c r="AI50" i="12"/>
  <c r="AH50" i="12"/>
  <c r="AH22" i="9" s="1"/>
  <c r="AG50" i="12"/>
  <c r="AG22" i="9" s="1"/>
  <c r="AF48" i="12"/>
  <c r="AF47" i="12"/>
  <c r="AF46" i="12"/>
  <c r="AF45" i="12"/>
  <c r="AQ44" i="12"/>
  <c r="AQ20" i="9" s="1"/>
  <c r="AP44" i="12"/>
  <c r="AP20" i="9" s="1"/>
  <c r="AO44" i="12"/>
  <c r="AO20" i="9" s="1"/>
  <c r="AN44" i="12"/>
  <c r="AN20" i="9" s="1"/>
  <c r="AM44" i="12"/>
  <c r="AM20" i="9" s="1"/>
  <c r="AL44" i="12"/>
  <c r="AL20" i="9" s="1"/>
  <c r="AK44" i="12"/>
  <c r="AK20" i="9" s="1"/>
  <c r="AJ44" i="12"/>
  <c r="AJ20" i="9" s="1"/>
  <c r="AI44" i="12"/>
  <c r="AI20" i="9" s="1"/>
  <c r="AH44" i="12"/>
  <c r="AH20" i="9" s="1"/>
  <c r="AG44" i="12"/>
  <c r="AG20" i="9" s="1"/>
  <c r="AF43" i="12"/>
  <c r="AF42" i="12"/>
  <c r="AF41" i="12"/>
  <c r="AF40" i="12"/>
  <c r="AF39" i="12"/>
  <c r="AF38" i="12"/>
  <c r="AF37" i="12"/>
  <c r="AF36" i="12"/>
  <c r="AQ35" i="12"/>
  <c r="AQ19" i="9" s="1"/>
  <c r="AP35" i="12"/>
  <c r="AP19" i="9" s="1"/>
  <c r="AO35" i="12"/>
  <c r="AO19" i="9" s="1"/>
  <c r="AN35" i="12"/>
  <c r="AN19" i="9" s="1"/>
  <c r="AM35" i="12"/>
  <c r="AM19" i="9" s="1"/>
  <c r="AL35" i="12"/>
  <c r="AL19" i="9" s="1"/>
  <c r="AK35" i="12"/>
  <c r="AK19" i="9" s="1"/>
  <c r="AJ35" i="12"/>
  <c r="AJ19" i="9" s="1"/>
  <c r="AI35" i="12"/>
  <c r="AI19" i="9" s="1"/>
  <c r="AH35" i="12"/>
  <c r="AH19" i="9" s="1"/>
  <c r="AG35" i="12"/>
  <c r="AG19" i="9" s="1"/>
  <c r="AF34" i="12"/>
  <c r="AF33" i="12"/>
  <c r="AF32" i="12"/>
  <c r="AF31" i="12"/>
  <c r="AQ30" i="12"/>
  <c r="AQ18" i="9" s="1"/>
  <c r="AP30" i="12"/>
  <c r="AP18" i="9" s="1"/>
  <c r="AO30" i="12"/>
  <c r="AO18" i="9" s="1"/>
  <c r="AN30" i="12"/>
  <c r="AN18" i="9" s="1"/>
  <c r="AM30" i="12"/>
  <c r="AM18" i="9" s="1"/>
  <c r="AL30" i="12"/>
  <c r="AL18" i="9" s="1"/>
  <c r="AK30" i="12"/>
  <c r="AK18" i="9" s="1"/>
  <c r="AJ30" i="12"/>
  <c r="AJ18" i="9" s="1"/>
  <c r="AI30" i="12"/>
  <c r="AI18" i="9" s="1"/>
  <c r="AH30" i="12"/>
  <c r="AH18" i="9" s="1"/>
  <c r="AG30" i="12"/>
  <c r="AG18" i="9" s="1"/>
  <c r="AF29" i="12"/>
  <c r="AF28" i="12"/>
  <c r="AF27" i="12"/>
  <c r="AF26" i="12"/>
  <c r="AF25" i="12"/>
  <c r="AF24" i="12"/>
  <c r="AQ23" i="12"/>
  <c r="AQ17" i="9" s="1"/>
  <c r="AP23" i="12"/>
  <c r="AP17" i="9" s="1"/>
  <c r="AO23" i="12"/>
  <c r="AO17" i="9" s="1"/>
  <c r="AN23" i="12"/>
  <c r="AN17" i="9" s="1"/>
  <c r="AM23" i="12"/>
  <c r="AM17" i="9" s="1"/>
  <c r="AL23" i="12"/>
  <c r="AL17" i="9" s="1"/>
  <c r="AK23" i="12"/>
  <c r="AK17" i="9" s="1"/>
  <c r="AJ23" i="12"/>
  <c r="AJ17" i="9" s="1"/>
  <c r="AI23" i="12"/>
  <c r="AI17" i="9" s="1"/>
  <c r="AH23" i="12"/>
  <c r="AH17" i="9" s="1"/>
  <c r="AG23" i="12"/>
  <c r="AG17" i="9" s="1"/>
  <c r="AF22" i="12"/>
  <c r="AF21" i="12"/>
  <c r="AF20" i="12"/>
  <c r="AF19" i="12"/>
  <c r="AQ18" i="12"/>
  <c r="AQ16" i="9" s="1"/>
  <c r="AP18" i="12"/>
  <c r="AP16" i="9" s="1"/>
  <c r="AO18" i="12"/>
  <c r="AO16" i="9" s="1"/>
  <c r="AN18" i="12"/>
  <c r="AN16" i="9" s="1"/>
  <c r="AM18" i="12"/>
  <c r="AM16" i="9" s="1"/>
  <c r="AL18" i="12"/>
  <c r="AL16" i="9" s="1"/>
  <c r="AK18" i="12"/>
  <c r="AK16" i="9" s="1"/>
  <c r="AJ18" i="12"/>
  <c r="AJ16" i="9" s="1"/>
  <c r="AI18" i="12"/>
  <c r="AI16" i="9" s="1"/>
  <c r="AH18" i="12"/>
  <c r="AH16" i="9" s="1"/>
  <c r="AG18" i="12"/>
  <c r="AG16" i="9" s="1"/>
  <c r="AF17" i="12"/>
  <c r="AF16" i="12"/>
  <c r="AQ15" i="12"/>
  <c r="AQ15" i="9" s="1"/>
  <c r="AP15" i="12"/>
  <c r="AP15" i="9" s="1"/>
  <c r="AO15" i="12"/>
  <c r="AO15" i="9" s="1"/>
  <c r="AN15" i="12"/>
  <c r="AN15" i="9" s="1"/>
  <c r="AM15" i="12"/>
  <c r="AM15" i="9" s="1"/>
  <c r="AL15" i="12"/>
  <c r="AL15" i="9" s="1"/>
  <c r="AK15" i="12"/>
  <c r="AK15" i="9" s="1"/>
  <c r="AJ15" i="12"/>
  <c r="AJ15" i="9" s="1"/>
  <c r="AI15" i="12"/>
  <c r="AI15" i="9" s="1"/>
  <c r="AH15" i="12"/>
  <c r="AH15" i="9" s="1"/>
  <c r="AG15" i="12"/>
  <c r="AG15" i="9" s="1"/>
  <c r="T118" i="12"/>
  <c r="T117" i="12"/>
  <c r="T116" i="12"/>
  <c r="T115" i="12"/>
  <c r="T114" i="12"/>
  <c r="T113" i="12"/>
  <c r="AE112" i="12"/>
  <c r="AD112" i="12"/>
  <c r="AC112" i="12"/>
  <c r="AB112" i="12"/>
  <c r="AA112" i="12"/>
  <c r="Z112" i="12"/>
  <c r="Y112" i="12"/>
  <c r="X112" i="12"/>
  <c r="X48" i="9" s="1"/>
  <c r="W112" i="12"/>
  <c r="V112" i="12"/>
  <c r="V48" i="9" s="1"/>
  <c r="U112" i="12"/>
  <c r="U48" i="9" s="1"/>
  <c r="X111" i="12"/>
  <c r="X110" i="12" s="1"/>
  <c r="V111" i="12"/>
  <c r="V110" i="12" s="1"/>
  <c r="T107" i="12"/>
  <c r="AE106" i="12"/>
  <c r="AD106" i="12"/>
  <c r="AC106" i="12"/>
  <c r="AB106" i="12"/>
  <c r="AB43" i="9" s="1"/>
  <c r="AA106" i="12"/>
  <c r="AA43" i="9" s="1"/>
  <c r="Z106" i="12"/>
  <c r="Y106" i="12"/>
  <c r="X106" i="12"/>
  <c r="X43" i="9" s="1"/>
  <c r="W106" i="12"/>
  <c r="W43" i="9" s="1"/>
  <c r="V106" i="12"/>
  <c r="U106" i="12"/>
  <c r="AB105" i="12"/>
  <c r="AB104" i="12" s="1"/>
  <c r="AA105" i="12"/>
  <c r="AA104" i="12" s="1"/>
  <c r="W105" i="12"/>
  <c r="W104" i="12" s="1"/>
  <c r="T101" i="12"/>
  <c r="T100" i="12"/>
  <c r="AE99" i="12"/>
  <c r="AE38" i="9" s="1"/>
  <c r="AD99" i="12"/>
  <c r="AD38" i="9" s="1"/>
  <c r="AC99" i="12"/>
  <c r="AC38" i="9" s="1"/>
  <c r="AB99" i="12"/>
  <c r="AA99" i="12"/>
  <c r="AA38" i="9" s="1"/>
  <c r="Z99" i="12"/>
  <c r="Z38" i="9" s="1"/>
  <c r="Y99" i="12"/>
  <c r="Y38" i="9" s="1"/>
  <c r="X99" i="12"/>
  <c r="X38" i="9" s="1"/>
  <c r="W99" i="12"/>
  <c r="W38" i="9" s="1"/>
  <c r="V99" i="12"/>
  <c r="V38" i="9" s="1"/>
  <c r="U99" i="12"/>
  <c r="U38" i="9" s="1"/>
  <c r="T98" i="12"/>
  <c r="T97" i="12"/>
  <c r="T96" i="12"/>
  <c r="AE95" i="12"/>
  <c r="AE37" i="9" s="1"/>
  <c r="AD95" i="12"/>
  <c r="AD37" i="9" s="1"/>
  <c r="AC95" i="12"/>
  <c r="AC37" i="9" s="1"/>
  <c r="AB95" i="12"/>
  <c r="AB37" i="9" s="1"/>
  <c r="AA95" i="12"/>
  <c r="AA37" i="9" s="1"/>
  <c r="Z95" i="12"/>
  <c r="Z37" i="9" s="1"/>
  <c r="Y95" i="12"/>
  <c r="Y37" i="9" s="1"/>
  <c r="X95" i="12"/>
  <c r="X37" i="9" s="1"/>
  <c r="W95" i="12"/>
  <c r="W37" i="9" s="1"/>
  <c r="V95" i="12"/>
  <c r="V37" i="9" s="1"/>
  <c r="U95" i="12"/>
  <c r="U37" i="9" s="1"/>
  <c r="T94" i="12"/>
  <c r="AE93" i="12"/>
  <c r="AE36" i="9" s="1"/>
  <c r="AD93" i="12"/>
  <c r="AD36" i="9" s="1"/>
  <c r="AC93" i="12"/>
  <c r="AB93" i="12"/>
  <c r="AB36" i="9" s="1"/>
  <c r="AA93" i="12"/>
  <c r="AA36" i="9" s="1"/>
  <c r="Z93" i="12"/>
  <c r="Z36" i="9" s="1"/>
  <c r="Y93" i="12"/>
  <c r="Y36" i="9" s="1"/>
  <c r="X93" i="12"/>
  <c r="X36" i="9" s="1"/>
  <c r="W93" i="12"/>
  <c r="W36" i="9" s="1"/>
  <c r="V93" i="12"/>
  <c r="V36" i="9" s="1"/>
  <c r="U93" i="12"/>
  <c r="U36" i="9" s="1"/>
  <c r="AA92" i="12"/>
  <c r="AA91" i="12" s="1"/>
  <c r="Y92" i="12"/>
  <c r="Y91" i="12"/>
  <c r="T90" i="12"/>
  <c r="AE89" i="12"/>
  <c r="AE33" i="9" s="1"/>
  <c r="AD89" i="12"/>
  <c r="AC89" i="12"/>
  <c r="AC33" i="9" s="1"/>
  <c r="AB89" i="12"/>
  <c r="AA89" i="12"/>
  <c r="AA33" i="9" s="1"/>
  <c r="Z89" i="12"/>
  <c r="Z33" i="9" s="1"/>
  <c r="Y89" i="12"/>
  <c r="Y33" i="9" s="1"/>
  <c r="X89" i="12"/>
  <c r="W89" i="12"/>
  <c r="W33" i="9" s="1"/>
  <c r="V89" i="12"/>
  <c r="U89" i="12"/>
  <c r="U33" i="9" s="1"/>
  <c r="T88" i="12"/>
  <c r="AE87" i="12"/>
  <c r="AD87" i="12"/>
  <c r="AD32" i="9" s="1"/>
  <c r="AC87" i="12"/>
  <c r="AC32" i="9" s="1"/>
  <c r="AB87" i="12"/>
  <c r="AB32" i="9" s="1"/>
  <c r="AA87" i="12"/>
  <c r="Z87" i="12"/>
  <c r="Z32" i="9" s="1"/>
  <c r="Y87" i="12"/>
  <c r="Y32" i="9" s="1"/>
  <c r="X87" i="12"/>
  <c r="X32" i="9" s="1"/>
  <c r="W87" i="12"/>
  <c r="V87" i="12"/>
  <c r="V32" i="9" s="1"/>
  <c r="U87" i="12"/>
  <c r="U32" i="9" s="1"/>
  <c r="AC86" i="12"/>
  <c r="U86" i="12"/>
  <c r="T85" i="12"/>
  <c r="T84" i="12"/>
  <c r="T83" i="12"/>
  <c r="AE82" i="12"/>
  <c r="AD82" i="12"/>
  <c r="AD30" i="9" s="1"/>
  <c r="AC82" i="12"/>
  <c r="AB82" i="12"/>
  <c r="AA82" i="12"/>
  <c r="Z82" i="12"/>
  <c r="Z30" i="9" s="1"/>
  <c r="Y82" i="12"/>
  <c r="X82" i="12"/>
  <c r="X30" i="9" s="1"/>
  <c r="W82" i="12"/>
  <c r="V82" i="12"/>
  <c r="V30" i="9" s="1"/>
  <c r="U82" i="12"/>
  <c r="X81" i="12"/>
  <c r="T80" i="12"/>
  <c r="T79" i="12"/>
  <c r="T78" i="12"/>
  <c r="T77" i="12"/>
  <c r="T76" i="12"/>
  <c r="T75" i="12"/>
  <c r="T74" i="12"/>
  <c r="T73" i="12"/>
  <c r="AE72" i="12"/>
  <c r="AE28" i="9" s="1"/>
  <c r="AD72" i="12"/>
  <c r="AD28" i="9" s="1"/>
  <c r="AC72" i="12"/>
  <c r="AB72" i="12"/>
  <c r="AA72" i="12"/>
  <c r="AA28" i="9" s="1"/>
  <c r="Z72" i="12"/>
  <c r="Z28" i="9" s="1"/>
  <c r="Y72" i="12"/>
  <c r="X72" i="12"/>
  <c r="W72" i="12"/>
  <c r="W28" i="9" s="1"/>
  <c r="V72" i="12"/>
  <c r="V28" i="9" s="1"/>
  <c r="U72" i="12"/>
  <c r="T71" i="12"/>
  <c r="T70" i="12"/>
  <c r="T69" i="12"/>
  <c r="AE68" i="12"/>
  <c r="AD68" i="12"/>
  <c r="AD27" i="9" s="1"/>
  <c r="AC68" i="12"/>
  <c r="AC27" i="9" s="1"/>
  <c r="AB68" i="12"/>
  <c r="AB27" i="9" s="1"/>
  <c r="AA68" i="12"/>
  <c r="Z68" i="12"/>
  <c r="Z27" i="9" s="1"/>
  <c r="Y68" i="12"/>
  <c r="Y27" i="9" s="1"/>
  <c r="X68" i="12"/>
  <c r="X27" i="9" s="1"/>
  <c r="W68" i="12"/>
  <c r="W27" i="9" s="1"/>
  <c r="V68" i="12"/>
  <c r="V27" i="9" s="1"/>
  <c r="U68" i="12"/>
  <c r="U27" i="9" s="1"/>
  <c r="T66" i="12"/>
  <c r="T65" i="12"/>
  <c r="T64" i="12"/>
  <c r="T63" i="12"/>
  <c r="T62" i="12"/>
  <c r="AE61" i="12"/>
  <c r="AE25" i="9" s="1"/>
  <c r="AD61" i="12"/>
  <c r="AC61" i="12"/>
  <c r="AB61" i="12"/>
  <c r="AB25" i="9" s="1"/>
  <c r="AA61" i="12"/>
  <c r="AA25" i="9" s="1"/>
  <c r="Z61" i="12"/>
  <c r="Z25" i="9" s="1"/>
  <c r="Y61" i="12"/>
  <c r="Y25" i="9" s="1"/>
  <c r="X61" i="12"/>
  <c r="W61" i="12"/>
  <c r="W25" i="9" s="1"/>
  <c r="V61" i="12"/>
  <c r="U61" i="12"/>
  <c r="AB60" i="12"/>
  <c r="Y60" i="12"/>
  <c r="T59" i="12"/>
  <c r="T58" i="12"/>
  <c r="AE57" i="12"/>
  <c r="AE23" i="9" s="1"/>
  <c r="AD57" i="12"/>
  <c r="AC57" i="12"/>
  <c r="AC23" i="9" s="1"/>
  <c r="AB57" i="12"/>
  <c r="AB23" i="9" s="1"/>
  <c r="AA57" i="12"/>
  <c r="AA23" i="9" s="1"/>
  <c r="Z57" i="12"/>
  <c r="Y57" i="12"/>
  <c r="Y23" i="9" s="1"/>
  <c r="X57" i="12"/>
  <c r="X23" i="9" s="1"/>
  <c r="W57" i="12"/>
  <c r="W23" i="9" s="1"/>
  <c r="V57" i="12"/>
  <c r="V23" i="9" s="1"/>
  <c r="U57" i="12"/>
  <c r="U23" i="9" s="1"/>
  <c r="T56" i="12"/>
  <c r="T55" i="12"/>
  <c r="T54" i="12"/>
  <c r="T53" i="12"/>
  <c r="T52" i="12"/>
  <c r="T51" i="12"/>
  <c r="AE50" i="12"/>
  <c r="AE22" i="9" s="1"/>
  <c r="AD50" i="12"/>
  <c r="AD22" i="9" s="1"/>
  <c r="AC50" i="12"/>
  <c r="AC22" i="9" s="1"/>
  <c r="AB50" i="12"/>
  <c r="AA50" i="12"/>
  <c r="AA22" i="9" s="1"/>
  <c r="Z50" i="12"/>
  <c r="Z22" i="9" s="1"/>
  <c r="Y50" i="12"/>
  <c r="Y22" i="9" s="1"/>
  <c r="X50" i="12"/>
  <c r="X22" i="9" s="1"/>
  <c r="W50" i="12"/>
  <c r="V50" i="12"/>
  <c r="V22" i="9" s="1"/>
  <c r="U50" i="12"/>
  <c r="U22" i="9" s="1"/>
  <c r="X49" i="12"/>
  <c r="U49" i="12"/>
  <c r="T48" i="12"/>
  <c r="T47" i="12"/>
  <c r="T46" i="12"/>
  <c r="T45" i="12"/>
  <c r="AE44" i="12"/>
  <c r="AE20" i="9" s="1"/>
  <c r="AD44" i="12"/>
  <c r="AD20" i="9" s="1"/>
  <c r="AC44" i="12"/>
  <c r="AC20" i="9" s="1"/>
  <c r="AB44" i="12"/>
  <c r="AB20" i="9" s="1"/>
  <c r="AA44" i="12"/>
  <c r="AA20" i="9" s="1"/>
  <c r="Z44" i="12"/>
  <c r="Z20" i="9" s="1"/>
  <c r="Y44" i="12"/>
  <c r="Y20" i="9" s="1"/>
  <c r="X44" i="12"/>
  <c r="X20" i="9" s="1"/>
  <c r="W44" i="12"/>
  <c r="W20" i="9" s="1"/>
  <c r="V44" i="12"/>
  <c r="V20" i="9" s="1"/>
  <c r="U44" i="12"/>
  <c r="U20" i="9" s="1"/>
  <c r="T43" i="12"/>
  <c r="T42" i="12"/>
  <c r="T41" i="12"/>
  <c r="T40" i="12"/>
  <c r="T39" i="12"/>
  <c r="T38" i="12"/>
  <c r="T37" i="12"/>
  <c r="T36" i="12"/>
  <c r="AE35" i="12"/>
  <c r="AE19" i="9" s="1"/>
  <c r="AD35" i="12"/>
  <c r="AD19" i="9" s="1"/>
  <c r="AC35" i="12"/>
  <c r="AC19" i="9" s="1"/>
  <c r="AB35" i="12"/>
  <c r="AB19" i="9" s="1"/>
  <c r="AA35" i="12"/>
  <c r="AA19" i="9" s="1"/>
  <c r="Z35" i="12"/>
  <c r="Z19" i="9" s="1"/>
  <c r="Y35" i="12"/>
  <c r="Y19" i="9" s="1"/>
  <c r="X35" i="12"/>
  <c r="X19" i="9" s="1"/>
  <c r="W35" i="12"/>
  <c r="W19" i="9" s="1"/>
  <c r="V35" i="12"/>
  <c r="V19" i="9" s="1"/>
  <c r="U35" i="12"/>
  <c r="U19" i="9" s="1"/>
  <c r="T34" i="12"/>
  <c r="T33" i="12"/>
  <c r="T32" i="12"/>
  <c r="T31" i="12"/>
  <c r="AE30" i="12"/>
  <c r="AE18" i="9" s="1"/>
  <c r="AD30" i="12"/>
  <c r="AD18" i="9" s="1"/>
  <c r="AC30" i="12"/>
  <c r="AC18" i="9" s="1"/>
  <c r="AB30" i="12"/>
  <c r="AB18" i="9" s="1"/>
  <c r="AA30" i="12"/>
  <c r="AA18" i="9" s="1"/>
  <c r="Z30" i="12"/>
  <c r="Z18" i="9" s="1"/>
  <c r="Y30" i="12"/>
  <c r="Y18" i="9" s="1"/>
  <c r="X30" i="12"/>
  <c r="X18" i="9" s="1"/>
  <c r="W30" i="12"/>
  <c r="W18" i="9" s="1"/>
  <c r="V30" i="12"/>
  <c r="V18" i="9" s="1"/>
  <c r="U30" i="12"/>
  <c r="U18" i="9" s="1"/>
  <c r="T29" i="12"/>
  <c r="T28" i="12"/>
  <c r="T27" i="12"/>
  <c r="T26" i="12"/>
  <c r="T25" i="12"/>
  <c r="T24" i="12"/>
  <c r="AE23" i="12"/>
  <c r="AE17" i="9" s="1"/>
  <c r="AD23" i="12"/>
  <c r="AD17" i="9" s="1"/>
  <c r="AC23" i="12"/>
  <c r="AC17" i="9" s="1"/>
  <c r="AB23" i="12"/>
  <c r="AB17" i="9" s="1"/>
  <c r="AA23" i="12"/>
  <c r="AA17" i="9" s="1"/>
  <c r="Z23" i="12"/>
  <c r="Z17" i="9" s="1"/>
  <c r="Y23" i="12"/>
  <c r="Y17" i="9" s="1"/>
  <c r="X23" i="12"/>
  <c r="X17" i="9" s="1"/>
  <c r="W23" i="12"/>
  <c r="W17" i="9" s="1"/>
  <c r="V23" i="12"/>
  <c r="V17" i="9" s="1"/>
  <c r="U23" i="12"/>
  <c r="U17" i="9" s="1"/>
  <c r="T22" i="12"/>
  <c r="T21" i="12"/>
  <c r="T20" i="12"/>
  <c r="T19" i="12"/>
  <c r="AE18" i="12"/>
  <c r="AD18" i="12"/>
  <c r="AD16" i="9" s="1"/>
  <c r="AC18" i="12"/>
  <c r="AC16" i="9" s="1"/>
  <c r="AB18" i="12"/>
  <c r="AB16" i="9" s="1"/>
  <c r="AA18" i="12"/>
  <c r="AA16" i="9" s="1"/>
  <c r="Z18" i="12"/>
  <c r="Z16" i="9" s="1"/>
  <c r="Y18" i="12"/>
  <c r="Y16" i="9" s="1"/>
  <c r="X18" i="12"/>
  <c r="X16" i="9" s="1"/>
  <c r="W18" i="12"/>
  <c r="W16" i="9" s="1"/>
  <c r="V18" i="12"/>
  <c r="V16" i="9" s="1"/>
  <c r="U18" i="12"/>
  <c r="U16" i="9" s="1"/>
  <c r="T17" i="12"/>
  <c r="T16" i="12"/>
  <c r="AE15" i="12"/>
  <c r="AE15" i="9" s="1"/>
  <c r="AD15" i="12"/>
  <c r="AD15" i="9" s="1"/>
  <c r="AC15" i="12"/>
  <c r="AC15" i="9" s="1"/>
  <c r="AB15" i="12"/>
  <c r="AB15" i="9" s="1"/>
  <c r="AA15" i="12"/>
  <c r="AA15" i="9" s="1"/>
  <c r="Z15" i="12"/>
  <c r="Z15" i="9" s="1"/>
  <c r="Y15" i="12"/>
  <c r="Y15" i="9" s="1"/>
  <c r="X15" i="12"/>
  <c r="X15" i="9" s="1"/>
  <c r="W15" i="12"/>
  <c r="W15" i="9" s="1"/>
  <c r="V15" i="12"/>
  <c r="V15" i="9" s="1"/>
  <c r="U15" i="12"/>
  <c r="AC14" i="12"/>
  <c r="X67" i="12" l="1"/>
  <c r="X28" i="9"/>
  <c r="AB67" i="12"/>
  <c r="AB28" i="9"/>
  <c r="T89" i="12"/>
  <c r="V33" i="9"/>
  <c r="AD86" i="12"/>
  <c r="AD33" i="9"/>
  <c r="AB92" i="12"/>
  <c r="AB91" i="12" s="1"/>
  <c r="AB38" i="9"/>
  <c r="W111" i="12"/>
  <c r="W110" i="12" s="1"/>
  <c r="W48" i="9"/>
  <c r="AA111" i="12"/>
  <c r="AA110" i="12" s="1"/>
  <c r="AA48" i="9"/>
  <c r="AE111" i="12"/>
  <c r="AE110" i="12" s="1"/>
  <c r="AE48" i="9"/>
  <c r="AM60" i="12"/>
  <c r="AM25" i="9"/>
  <c r="AQ60" i="12"/>
  <c r="AQ25" i="9"/>
  <c r="AH81" i="12"/>
  <c r="AH30" i="9"/>
  <c r="AL81" i="12"/>
  <c r="AL30" i="9"/>
  <c r="AP81" i="12"/>
  <c r="AP30" i="9"/>
  <c r="AJ92" i="12"/>
  <c r="AJ91" i="12" s="1"/>
  <c r="AM92" i="12"/>
  <c r="AM91" i="12" s="1"/>
  <c r="AM36" i="9"/>
  <c r="AQ92" i="12"/>
  <c r="AQ91" i="12" s="1"/>
  <c r="AQ36" i="9"/>
  <c r="AF37" i="9"/>
  <c r="AG105" i="12"/>
  <c r="AG104" i="12" s="1"/>
  <c r="AG43" i="9"/>
  <c r="AK105" i="12"/>
  <c r="AK104" i="12" s="1"/>
  <c r="AK43" i="9"/>
  <c r="AO105" i="12"/>
  <c r="AO104" i="12" s="1"/>
  <c r="AO43" i="9"/>
  <c r="AH111" i="12"/>
  <c r="AH110" i="12" s="1"/>
  <c r="AH48" i="9"/>
  <c r="AL111" i="12"/>
  <c r="AL110" i="12" s="1"/>
  <c r="AL48" i="9"/>
  <c r="AP111" i="12"/>
  <c r="AP110" i="12" s="1"/>
  <c r="AP48" i="9"/>
  <c r="T50" i="12"/>
  <c r="W22" i="9"/>
  <c r="Z49" i="12"/>
  <c r="Z23" i="9"/>
  <c r="AD49" i="12"/>
  <c r="AD23" i="9"/>
  <c r="W60" i="12"/>
  <c r="AE60" i="12"/>
  <c r="X60" i="12"/>
  <c r="X25" i="9"/>
  <c r="AA67" i="12"/>
  <c r="AA27" i="9"/>
  <c r="AE67" i="12"/>
  <c r="AE27" i="9"/>
  <c r="U67" i="12"/>
  <c r="U28" i="9"/>
  <c r="Y67" i="12"/>
  <c r="Y28" i="9"/>
  <c r="AC67" i="12"/>
  <c r="AC28" i="9"/>
  <c r="Z81" i="12"/>
  <c r="W81" i="12"/>
  <c r="W30" i="9"/>
  <c r="AA81" i="12"/>
  <c r="AA30" i="9"/>
  <c r="AE81" i="12"/>
  <c r="AE30" i="9"/>
  <c r="W86" i="12"/>
  <c r="W32" i="9"/>
  <c r="AA86" i="12"/>
  <c r="AA32" i="9"/>
  <c r="AE86" i="12"/>
  <c r="AE32" i="9"/>
  <c r="U105" i="12"/>
  <c r="U104" i="12" s="1"/>
  <c r="U43" i="9"/>
  <c r="Y105" i="12"/>
  <c r="Y104" i="12" s="1"/>
  <c r="Y43" i="9"/>
  <c r="AC105" i="12"/>
  <c r="AC104" i="12" s="1"/>
  <c r="AC43" i="9"/>
  <c r="AB111" i="12"/>
  <c r="AB110" i="12" s="1"/>
  <c r="AB48" i="9"/>
  <c r="AI49" i="12"/>
  <c r="AI22" i="9"/>
  <c r="AQ49" i="12"/>
  <c r="AQ22" i="9"/>
  <c r="AI81" i="12"/>
  <c r="AI30" i="9"/>
  <c r="AM81" i="12"/>
  <c r="AM30" i="9"/>
  <c r="AQ81" i="12"/>
  <c r="AQ30" i="9"/>
  <c r="AJ86" i="12"/>
  <c r="AJ32" i="9"/>
  <c r="AN86" i="12"/>
  <c r="AN32" i="9"/>
  <c r="AL92" i="12"/>
  <c r="AL91" i="12" s="1"/>
  <c r="AL38" i="9"/>
  <c r="AM111" i="12"/>
  <c r="AM110" i="12" s="1"/>
  <c r="AM48" i="9"/>
  <c r="AQ111" i="12"/>
  <c r="AQ110" i="12" s="1"/>
  <c r="AQ48" i="9"/>
  <c r="AC49" i="12"/>
  <c r="AB49" i="12"/>
  <c r="AB22" i="9"/>
  <c r="U60" i="12"/>
  <c r="U25" i="9"/>
  <c r="AC60" i="12"/>
  <c r="AC25" i="9"/>
  <c r="W67" i="12"/>
  <c r="AD81" i="12"/>
  <c r="AB81" i="12"/>
  <c r="AB30" i="9"/>
  <c r="X86" i="12"/>
  <c r="X33" i="9"/>
  <c r="AB86" i="12"/>
  <c r="AB33" i="9"/>
  <c r="U92" i="12"/>
  <c r="U91" i="12" s="1"/>
  <c r="AE92" i="12"/>
  <c r="AE91" i="12" s="1"/>
  <c r="X105" i="12"/>
  <c r="X104" i="12" s="1"/>
  <c r="V105" i="12"/>
  <c r="V104" i="12" s="1"/>
  <c r="V43" i="9"/>
  <c r="Z105" i="12"/>
  <c r="Z104" i="12" s="1"/>
  <c r="Z43" i="9"/>
  <c r="AD105" i="12"/>
  <c r="AD104" i="12" s="1"/>
  <c r="AD43" i="9"/>
  <c r="Y111" i="12"/>
  <c r="Y110" i="12" s="1"/>
  <c r="Y48" i="9"/>
  <c r="AC111" i="12"/>
  <c r="AC110" i="12" s="1"/>
  <c r="AC48" i="9"/>
  <c r="AM49" i="12"/>
  <c r="AI60" i="12"/>
  <c r="AK60" i="12"/>
  <c r="AK25" i="9"/>
  <c r="AL67" i="12"/>
  <c r="AG67" i="12"/>
  <c r="AG28" i="9"/>
  <c r="AO67" i="12"/>
  <c r="AO28" i="9"/>
  <c r="AG86" i="12"/>
  <c r="AG32" i="9"/>
  <c r="AO86" i="12"/>
  <c r="AO32" i="9"/>
  <c r="AN111" i="12"/>
  <c r="AN110" i="12" s="1"/>
  <c r="AN48" i="9"/>
  <c r="AE14" i="12"/>
  <c r="AE16" i="9"/>
  <c r="U14" i="12"/>
  <c r="U15" i="9"/>
  <c r="AA60" i="12"/>
  <c r="V60" i="12"/>
  <c r="V25" i="9"/>
  <c r="AD60" i="12"/>
  <c r="AD25" i="9"/>
  <c r="U81" i="12"/>
  <c r="U30" i="9"/>
  <c r="Y81" i="12"/>
  <c r="Y30" i="9"/>
  <c r="AC81" i="12"/>
  <c r="AC30" i="9"/>
  <c r="W92" i="12"/>
  <c r="W91" i="12" s="1"/>
  <c r="AC92" i="12"/>
  <c r="AC91" i="12" s="1"/>
  <c r="AC36" i="9"/>
  <c r="T37" i="9"/>
  <c r="U111" i="12"/>
  <c r="U110" i="12" s="1"/>
  <c r="Z111" i="12"/>
  <c r="Z110" i="12" s="1"/>
  <c r="Z48" i="9"/>
  <c r="AD111" i="12"/>
  <c r="AD110" i="12" s="1"/>
  <c r="AD48" i="9"/>
  <c r="AQ14" i="12"/>
  <c r="AJ49" i="12"/>
  <c r="AJ23" i="9"/>
  <c r="AN49" i="12"/>
  <c r="AN23" i="9"/>
  <c r="AJ60" i="12"/>
  <c r="AH60" i="12"/>
  <c r="AH25" i="9"/>
  <c r="AL60" i="12"/>
  <c r="AL25" i="9"/>
  <c r="AP60" i="12"/>
  <c r="AF60" i="12" s="1"/>
  <c r="AP25" i="9"/>
  <c r="AP67" i="12"/>
  <c r="AH67" i="12"/>
  <c r="AH28" i="9"/>
  <c r="AG81" i="12"/>
  <c r="AG30" i="9"/>
  <c r="AK81" i="12"/>
  <c r="AK30" i="9"/>
  <c r="AO81" i="12"/>
  <c r="AO30" i="9"/>
  <c r="AH86" i="12"/>
  <c r="AH32" i="9"/>
  <c r="AI92" i="12"/>
  <c r="AI91" i="12" s="1"/>
  <c r="AH105" i="12"/>
  <c r="AH104" i="12" s="1"/>
  <c r="AP105" i="12"/>
  <c r="AP104" i="12" s="1"/>
  <c r="AJ105" i="12"/>
  <c r="AJ104" i="12" s="1"/>
  <c r="AJ43" i="9"/>
  <c r="AN105" i="12"/>
  <c r="AN104" i="12" s="1"/>
  <c r="AN43" i="9"/>
  <c r="AG111" i="12"/>
  <c r="AG110" i="12" s="1"/>
  <c r="AG48" i="9"/>
  <c r="AK111" i="12"/>
  <c r="AK110" i="12" s="1"/>
  <c r="AK48" i="9"/>
  <c r="AO111" i="12"/>
  <c r="AO110" i="12" s="1"/>
  <c r="AO48" i="9"/>
  <c r="W14" i="12"/>
  <c r="AE105" i="12"/>
  <c r="AE104" i="12" s="1"/>
  <c r="T104" i="12" s="1"/>
  <c r="AE43" i="9"/>
  <c r="T43" i="9" s="1"/>
  <c r="AK86" i="12"/>
  <c r="AI14" i="12"/>
  <c r="AC13" i="12"/>
  <c r="V92" i="12"/>
  <c r="V91" i="12" s="1"/>
  <c r="Z92" i="12"/>
  <c r="Z91" i="12" s="1"/>
  <c r="V86" i="12"/>
  <c r="AJ14" i="12"/>
  <c r="T30" i="12"/>
  <c r="T44" i="12"/>
  <c r="W49" i="12"/>
  <c r="W13" i="12" s="1"/>
  <c r="AA49" i="12"/>
  <c r="AE49" i="12"/>
  <c r="T87" i="12"/>
  <c r="X92" i="12"/>
  <c r="X91" i="12" s="1"/>
  <c r="AG49" i="12"/>
  <c r="AO49" i="12"/>
  <c r="T15" i="12"/>
  <c r="Z14" i="12"/>
  <c r="AD14" i="12"/>
  <c r="Z86" i="12"/>
  <c r="Y86" i="12"/>
  <c r="AF99" i="12"/>
  <c r="AH92" i="12"/>
  <c r="AH91" i="12" s="1"/>
  <c r="AO14" i="12"/>
  <c r="AF44" i="12"/>
  <c r="AH49" i="12"/>
  <c r="AL49" i="12"/>
  <c r="AP49" i="12"/>
  <c r="AM67" i="12"/>
  <c r="AQ67" i="12"/>
  <c r="AF87" i="12"/>
  <c r="AK92" i="12"/>
  <c r="AK91" i="12" s="1"/>
  <c r="AO92" i="12"/>
  <c r="AO91" i="12" s="1"/>
  <c r="X14" i="12"/>
  <c r="Y14" i="12"/>
  <c r="V67" i="12"/>
  <c r="T67" i="12" s="1"/>
  <c r="Z67" i="12"/>
  <c r="AD67" i="12"/>
  <c r="AH14" i="12"/>
  <c r="AL14" i="12"/>
  <c r="AP14" i="12"/>
  <c r="AJ67" i="12"/>
  <c r="AN67" i="12"/>
  <c r="AI86" i="12"/>
  <c r="AM86" i="12"/>
  <c r="AQ86" i="12"/>
  <c r="AF93" i="12"/>
  <c r="AF106" i="12"/>
  <c r="T106" i="12"/>
  <c r="AP92" i="12"/>
  <c r="AP91" i="12" s="1"/>
  <c r="T72" i="12"/>
  <c r="T68" i="12"/>
  <c r="T61" i="12"/>
  <c r="Y49" i="12"/>
  <c r="Y13" i="12" s="1"/>
  <c r="AM14" i="12"/>
  <c r="AF30" i="12"/>
  <c r="T23" i="12"/>
  <c r="AN14" i="12"/>
  <c r="AN13" i="12" s="1"/>
  <c r="AF15" i="12"/>
  <c r="AQ105" i="12"/>
  <c r="AB14" i="12"/>
  <c r="AB13" i="12" s="1"/>
  <c r="T82" i="12"/>
  <c r="T112" i="12"/>
  <c r="AF112" i="12"/>
  <c r="T110" i="12"/>
  <c r="T99" i="12"/>
  <c r="AF95" i="12"/>
  <c r="AD92" i="12"/>
  <c r="AD91" i="12" s="1"/>
  <c r="T93" i="12"/>
  <c r="AL86" i="12"/>
  <c r="V81" i="12"/>
  <c r="T81" i="12" s="1"/>
  <c r="AF82" i="12"/>
  <c r="AO13" i="12"/>
  <c r="AF72" i="12"/>
  <c r="AF68" i="12"/>
  <c r="AK67" i="12"/>
  <c r="Z60" i="12"/>
  <c r="T60" i="12" s="1"/>
  <c r="AF61" i="12"/>
  <c r="T57" i="12"/>
  <c r="AK49" i="12"/>
  <c r="AF50" i="12"/>
  <c r="AK14" i="12"/>
  <c r="AF35" i="12"/>
  <c r="T35" i="12"/>
  <c r="X13" i="12"/>
  <c r="AF23" i="12"/>
  <c r="AF18" i="12"/>
  <c r="T18" i="12"/>
  <c r="AA14" i="12"/>
  <c r="AA13" i="12" s="1"/>
  <c r="AL13" i="12"/>
  <c r="AP13" i="12"/>
  <c r="AI67" i="12"/>
  <c r="AF89" i="12"/>
  <c r="AG14" i="12"/>
  <c r="AF57" i="12"/>
  <c r="AG92" i="12"/>
  <c r="AE13" i="12"/>
  <c r="U13" i="12"/>
  <c r="V14" i="12"/>
  <c r="V49" i="12"/>
  <c r="T95" i="12"/>
  <c r="I57" i="7"/>
  <c r="I52" i="7"/>
  <c r="I48" i="7"/>
  <c r="AL189" i="7"/>
  <c r="AL188" i="7" s="1"/>
  <c r="AN189" i="7"/>
  <c r="AN188" i="7" s="1"/>
  <c r="AF190" i="7"/>
  <c r="AQ189" i="7"/>
  <c r="AQ188" i="7" s="1"/>
  <c r="AP189" i="7"/>
  <c r="AO189" i="7"/>
  <c r="AM189" i="7"/>
  <c r="AM188" i="7" s="1"/>
  <c r="AK189" i="7"/>
  <c r="AK188" i="7" s="1"/>
  <c r="AJ189" i="7"/>
  <c r="AI189" i="7"/>
  <c r="AI188" i="7" s="1"/>
  <c r="AH189" i="7"/>
  <c r="AH188" i="7" s="1"/>
  <c r="AG189" i="7"/>
  <c r="AG188" i="7" s="1"/>
  <c r="AP188" i="7"/>
  <c r="AO188" i="7"/>
  <c r="AJ188" i="7"/>
  <c r="T190" i="7"/>
  <c r="AE189" i="7"/>
  <c r="AE188" i="7" s="1"/>
  <c r="AD189" i="7"/>
  <c r="AD188" i="7" s="1"/>
  <c r="AC189" i="7"/>
  <c r="AC188" i="7" s="1"/>
  <c r="AB189" i="7"/>
  <c r="AB188" i="7" s="1"/>
  <c r="AA189" i="7"/>
  <c r="AA188" i="7" s="1"/>
  <c r="Z189" i="7"/>
  <c r="Z188" i="7" s="1"/>
  <c r="Y189" i="7"/>
  <c r="Y188" i="7" s="1"/>
  <c r="X189" i="7"/>
  <c r="X188" i="7" s="1"/>
  <c r="W189" i="7"/>
  <c r="W188" i="7" s="1"/>
  <c r="V189" i="7"/>
  <c r="V188" i="7" s="1"/>
  <c r="U189" i="7"/>
  <c r="K189" i="7"/>
  <c r="K188" i="7" s="1"/>
  <c r="R189" i="7"/>
  <c r="R188" i="7" s="1"/>
  <c r="S189" i="7"/>
  <c r="Q189" i="7"/>
  <c r="Q188" i="7" s="1"/>
  <c r="P189" i="7"/>
  <c r="P188" i="7" s="1"/>
  <c r="O189" i="7"/>
  <c r="O188" i="7" s="1"/>
  <c r="N189" i="7"/>
  <c r="N188" i="7" s="1"/>
  <c r="M189" i="7"/>
  <c r="M188" i="7" s="1"/>
  <c r="L189" i="7"/>
  <c r="L188" i="7" s="1"/>
  <c r="J189" i="7"/>
  <c r="J188" i="7" s="1"/>
  <c r="S188" i="7"/>
  <c r="I189" i="7"/>
  <c r="I188" i="7" s="1"/>
  <c r="H190" i="7"/>
  <c r="T115" i="7"/>
  <c r="J113" i="7"/>
  <c r="AF115" i="7"/>
  <c r="H115" i="7"/>
  <c r="AF81" i="12" l="1"/>
  <c r="AD13" i="12"/>
  <c r="T111" i="12"/>
  <c r="AF110" i="12"/>
  <c r="AF111" i="12"/>
  <c r="AH13" i="12"/>
  <c r="T86" i="12"/>
  <c r="AI13" i="12"/>
  <c r="T105" i="12"/>
  <c r="AJ13" i="12"/>
  <c r="AQ13" i="12"/>
  <c r="I47" i="7"/>
  <c r="AF49" i="12"/>
  <c r="AF86" i="12"/>
  <c r="AM13" i="12"/>
  <c r="Z13" i="12"/>
  <c r="T49" i="12"/>
  <c r="AF105" i="12"/>
  <c r="AQ104" i="12"/>
  <c r="AF104" i="12" s="1"/>
  <c r="T91" i="12"/>
  <c r="T92" i="12"/>
  <c r="AK13" i="12"/>
  <c r="AF92" i="12"/>
  <c r="AG91" i="12"/>
  <c r="AF91" i="12" s="1"/>
  <c r="AG13" i="12"/>
  <c r="AF14" i="12"/>
  <c r="AF67" i="12"/>
  <c r="V13" i="12"/>
  <c r="T13" i="12" s="1"/>
  <c r="T14" i="12"/>
  <c r="T189" i="7"/>
  <c r="AF188" i="7"/>
  <c r="U188" i="7"/>
  <c r="T188" i="7" s="1"/>
  <c r="AF189" i="7"/>
  <c r="H189" i="7"/>
  <c r="H188" i="7"/>
  <c r="AQ57" i="7"/>
  <c r="AP57" i="7"/>
  <c r="AO57" i="7"/>
  <c r="AN57" i="7"/>
  <c r="AM57" i="7"/>
  <c r="AL57" i="7"/>
  <c r="AK57" i="7"/>
  <c r="AJ57" i="7"/>
  <c r="AI57" i="7"/>
  <c r="AH57" i="7"/>
  <c r="AG57" i="7"/>
  <c r="AE57" i="7"/>
  <c r="AD57" i="7"/>
  <c r="AC57" i="7"/>
  <c r="AB57" i="7"/>
  <c r="AA57" i="7"/>
  <c r="Z57" i="7"/>
  <c r="Y57" i="7"/>
  <c r="X57" i="7"/>
  <c r="W57" i="7"/>
  <c r="V57" i="7"/>
  <c r="U57" i="7"/>
  <c r="S57" i="7"/>
  <c r="R57" i="7"/>
  <c r="Q57" i="7"/>
  <c r="P57" i="7"/>
  <c r="O57" i="7"/>
  <c r="N57" i="7"/>
  <c r="M57" i="7"/>
  <c r="L57" i="7"/>
  <c r="K57" i="7"/>
  <c r="J57" i="7"/>
  <c r="AF58" i="7"/>
  <c r="T58" i="7"/>
  <c r="H58" i="7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AQ47" i="9"/>
  <c r="AQ46" i="9" s="1"/>
  <c r="AI47" i="9"/>
  <c r="AI46" i="9" s="1"/>
  <c r="AQ31" i="9"/>
  <c r="AO31" i="9"/>
  <c r="AM31" i="9"/>
  <c r="AK31" i="9"/>
  <c r="AI31" i="9"/>
  <c r="AQ29" i="9"/>
  <c r="AO29" i="9"/>
  <c r="AN29" i="9"/>
  <c r="AM29" i="9"/>
  <c r="AK29" i="9"/>
  <c r="AJ29" i="9"/>
  <c r="AI29" i="9"/>
  <c r="AG29" i="9"/>
  <c r="AP29" i="9"/>
  <c r="AL29" i="9"/>
  <c r="AH29" i="9"/>
  <c r="AQ26" i="9"/>
  <c r="AM26" i="9"/>
  <c r="AI26" i="9"/>
  <c r="AQ24" i="9"/>
  <c r="AP24" i="9"/>
  <c r="AO24" i="9"/>
  <c r="AN24" i="9"/>
  <c r="AM24" i="9"/>
  <c r="AK24" i="9"/>
  <c r="AJ24" i="9"/>
  <c r="AI24" i="9"/>
  <c r="AL24" i="9"/>
  <c r="AG24" i="9"/>
  <c r="AD47" i="9"/>
  <c r="AD46" i="9" s="1"/>
  <c r="Z47" i="9"/>
  <c r="Z46" i="9" s="1"/>
  <c r="V47" i="9"/>
  <c r="V46" i="9" s="1"/>
  <c r="AC42" i="9"/>
  <c r="AC41" i="9" s="1"/>
  <c r="Y42" i="9"/>
  <c r="Y41" i="9" s="1"/>
  <c r="AC31" i="9"/>
  <c r="Z31" i="9"/>
  <c r="Y31" i="9"/>
  <c r="AE29" i="9"/>
  <c r="AD29" i="9"/>
  <c r="AC29" i="9"/>
  <c r="AB29" i="9"/>
  <c r="AA29" i="9"/>
  <c r="Z29" i="9"/>
  <c r="Y29" i="9"/>
  <c r="X29" i="9"/>
  <c r="W29" i="9"/>
  <c r="U29" i="9"/>
  <c r="AE24" i="9"/>
  <c r="AD24" i="9"/>
  <c r="AC24" i="9"/>
  <c r="AB24" i="9"/>
  <c r="AA24" i="9"/>
  <c r="Z24" i="9"/>
  <c r="Y24" i="9"/>
  <c r="X24" i="9"/>
  <c r="W24" i="9"/>
  <c r="V24" i="9"/>
  <c r="S112" i="12"/>
  <c r="S111" i="12" s="1"/>
  <c r="S110" i="12" s="1"/>
  <c r="R112" i="12"/>
  <c r="R111" i="12" s="1"/>
  <c r="R110" i="12" s="1"/>
  <c r="Q112" i="12"/>
  <c r="Q111" i="12" s="1"/>
  <c r="Q110" i="12" s="1"/>
  <c r="P112" i="12"/>
  <c r="P111" i="12" s="1"/>
  <c r="P110" i="12" s="1"/>
  <c r="O112" i="12"/>
  <c r="N112" i="12"/>
  <c r="N48" i="9" s="1"/>
  <c r="N47" i="9" s="1"/>
  <c r="N46" i="9" s="1"/>
  <c r="M112" i="12"/>
  <c r="M111" i="12" s="1"/>
  <c r="M110" i="12" s="1"/>
  <c r="L112" i="12"/>
  <c r="L111" i="12" s="1"/>
  <c r="L110" i="12" s="1"/>
  <c r="K112" i="12"/>
  <c r="K111" i="12" s="1"/>
  <c r="K110" i="12" s="1"/>
  <c r="J112" i="12"/>
  <c r="J111" i="12" s="1"/>
  <c r="J110" i="12" s="1"/>
  <c r="S106" i="12"/>
  <c r="S105" i="12" s="1"/>
  <c r="S104" i="12" s="1"/>
  <c r="R106" i="12"/>
  <c r="R105" i="12" s="1"/>
  <c r="R104" i="12" s="1"/>
  <c r="Q106" i="12"/>
  <c r="Q43" i="9" s="1"/>
  <c r="Q42" i="9" s="1"/>
  <c r="Q41" i="9" s="1"/>
  <c r="P106" i="12"/>
  <c r="P43" i="9" s="1"/>
  <c r="P42" i="9" s="1"/>
  <c r="P41" i="9" s="1"/>
  <c r="O106" i="12"/>
  <c r="O105" i="12" s="1"/>
  <c r="O104" i="12" s="1"/>
  <c r="N106" i="12"/>
  <c r="N105" i="12" s="1"/>
  <c r="N104" i="12" s="1"/>
  <c r="M106" i="12"/>
  <c r="M105" i="12" s="1"/>
  <c r="M104" i="12" s="1"/>
  <c r="L106" i="12"/>
  <c r="K106" i="12"/>
  <c r="K105" i="12" s="1"/>
  <c r="K104" i="12" s="1"/>
  <c r="J106" i="12"/>
  <c r="J105" i="12" s="1"/>
  <c r="J104" i="12" s="1"/>
  <c r="Q105" i="12"/>
  <c r="Q104" i="12" s="1"/>
  <c r="P105" i="12"/>
  <c r="P104" i="12" s="1"/>
  <c r="S99" i="12"/>
  <c r="R99" i="12"/>
  <c r="R38" i="9" s="1"/>
  <c r="Q99" i="12"/>
  <c r="Q38" i="9" s="1"/>
  <c r="P99" i="12"/>
  <c r="P38" i="9" s="1"/>
  <c r="O99" i="12"/>
  <c r="O38" i="9" s="1"/>
  <c r="N99" i="12"/>
  <c r="N38" i="9" s="1"/>
  <c r="M99" i="12"/>
  <c r="M38" i="9" s="1"/>
  <c r="L99" i="12"/>
  <c r="L38" i="9" s="1"/>
  <c r="K99" i="12"/>
  <c r="K38" i="9" s="1"/>
  <c r="J99" i="12"/>
  <c r="J38" i="9" s="1"/>
  <c r="S95" i="12"/>
  <c r="S37" i="9" s="1"/>
  <c r="R95" i="12"/>
  <c r="R37" i="9" s="1"/>
  <c r="Q95" i="12"/>
  <c r="Q37" i="9" s="1"/>
  <c r="P95" i="12"/>
  <c r="P37" i="9" s="1"/>
  <c r="O95" i="12"/>
  <c r="O37" i="9" s="1"/>
  <c r="N95" i="12"/>
  <c r="M95" i="12"/>
  <c r="M37" i="9" s="1"/>
  <c r="L95" i="12"/>
  <c r="L37" i="9" s="1"/>
  <c r="K95" i="12"/>
  <c r="K37" i="9" s="1"/>
  <c r="J95" i="12"/>
  <c r="J37" i="9" s="1"/>
  <c r="S93" i="12"/>
  <c r="S36" i="9" s="1"/>
  <c r="R93" i="12"/>
  <c r="R36" i="9" s="1"/>
  <c r="Q93" i="12"/>
  <c r="P93" i="12"/>
  <c r="O93" i="12"/>
  <c r="O36" i="9" s="1"/>
  <c r="N93" i="12"/>
  <c r="N36" i="9" s="1"/>
  <c r="M93" i="12"/>
  <c r="L93" i="12"/>
  <c r="K93" i="12"/>
  <c r="K36" i="9" s="1"/>
  <c r="J93" i="12"/>
  <c r="J36" i="9" s="1"/>
  <c r="S89" i="12"/>
  <c r="S33" i="9" s="1"/>
  <c r="R89" i="12"/>
  <c r="R33" i="9" s="1"/>
  <c r="Q89" i="12"/>
  <c r="Q33" i="9" s="1"/>
  <c r="P89" i="12"/>
  <c r="P33" i="9" s="1"/>
  <c r="O89" i="12"/>
  <c r="O33" i="9" s="1"/>
  <c r="N89" i="12"/>
  <c r="M89" i="12"/>
  <c r="M33" i="9" s="1"/>
  <c r="L89" i="12"/>
  <c r="L33" i="9" s="1"/>
  <c r="K89" i="12"/>
  <c r="K33" i="9" s="1"/>
  <c r="J89" i="12"/>
  <c r="J33" i="9" s="1"/>
  <c r="S87" i="12"/>
  <c r="R87" i="12"/>
  <c r="R32" i="9" s="1"/>
  <c r="Q87" i="12"/>
  <c r="Q32" i="9" s="1"/>
  <c r="P87" i="12"/>
  <c r="O87" i="12"/>
  <c r="O32" i="9" s="1"/>
  <c r="N87" i="12"/>
  <c r="N32" i="9" s="1"/>
  <c r="M87" i="12"/>
  <c r="M32" i="9" s="1"/>
  <c r="L87" i="12"/>
  <c r="K87" i="12"/>
  <c r="K32" i="9" s="1"/>
  <c r="J87" i="12"/>
  <c r="S82" i="12"/>
  <c r="R82" i="12"/>
  <c r="Q82" i="12"/>
  <c r="Q81" i="12" s="1"/>
  <c r="P82" i="12"/>
  <c r="P81" i="12" s="1"/>
  <c r="O82" i="12"/>
  <c r="N82" i="12"/>
  <c r="N30" i="9" s="1"/>
  <c r="N29" i="9" s="1"/>
  <c r="M82" i="12"/>
  <c r="M81" i="12" s="1"/>
  <c r="L82" i="12"/>
  <c r="L81" i="12" s="1"/>
  <c r="K82" i="12"/>
  <c r="J82" i="12"/>
  <c r="J30" i="9" s="1"/>
  <c r="J29" i="9" s="1"/>
  <c r="N81" i="12"/>
  <c r="S72" i="12"/>
  <c r="S28" i="9" s="1"/>
  <c r="R72" i="12"/>
  <c r="R28" i="9" s="1"/>
  <c r="Q72" i="12"/>
  <c r="P72" i="12"/>
  <c r="O72" i="12"/>
  <c r="O28" i="9" s="1"/>
  <c r="N72" i="12"/>
  <c r="N28" i="9" s="1"/>
  <c r="M72" i="12"/>
  <c r="M28" i="9" s="1"/>
  <c r="L72" i="12"/>
  <c r="L28" i="9" s="1"/>
  <c r="K72" i="12"/>
  <c r="K28" i="9" s="1"/>
  <c r="J72" i="12"/>
  <c r="J28" i="9" s="1"/>
  <c r="S68" i="12"/>
  <c r="S27" i="9" s="1"/>
  <c r="R68" i="12"/>
  <c r="R27" i="9" s="1"/>
  <c r="Q68" i="12"/>
  <c r="Q27" i="9" s="1"/>
  <c r="P68" i="12"/>
  <c r="P27" i="9" s="1"/>
  <c r="O68" i="12"/>
  <c r="O27" i="9" s="1"/>
  <c r="N68" i="12"/>
  <c r="N27" i="9" s="1"/>
  <c r="M68" i="12"/>
  <c r="M27" i="9" s="1"/>
  <c r="L68" i="12"/>
  <c r="K68" i="12"/>
  <c r="K27" i="9" s="1"/>
  <c r="J68" i="12"/>
  <c r="J27" i="9" s="1"/>
  <c r="S61" i="12"/>
  <c r="R61" i="12"/>
  <c r="Q61" i="12"/>
  <c r="Q25" i="9" s="1"/>
  <c r="Q24" i="9" s="1"/>
  <c r="P61" i="12"/>
  <c r="P60" i="12" s="1"/>
  <c r="O61" i="12"/>
  <c r="N61" i="12"/>
  <c r="N60" i="12" s="1"/>
  <c r="M61" i="12"/>
  <c r="M25" i="9" s="1"/>
  <c r="M24" i="9" s="1"/>
  <c r="L61" i="12"/>
  <c r="L25" i="9" s="1"/>
  <c r="L24" i="9" s="1"/>
  <c r="K61" i="12"/>
  <c r="J61" i="12"/>
  <c r="S57" i="12"/>
  <c r="S23" i="9" s="1"/>
  <c r="R57" i="12"/>
  <c r="R23" i="9" s="1"/>
  <c r="Q57" i="12"/>
  <c r="Q23" i="9" s="1"/>
  <c r="P57" i="12"/>
  <c r="P23" i="9" s="1"/>
  <c r="O57" i="12"/>
  <c r="O23" i="9" s="1"/>
  <c r="N57" i="12"/>
  <c r="N23" i="9" s="1"/>
  <c r="M57" i="12"/>
  <c r="M23" i="9" s="1"/>
  <c r="L57" i="12"/>
  <c r="L23" i="9" s="1"/>
  <c r="K57" i="12"/>
  <c r="K23" i="9" s="1"/>
  <c r="J57" i="12"/>
  <c r="J23" i="9" s="1"/>
  <c r="S50" i="12"/>
  <c r="R50" i="12"/>
  <c r="Q50" i="12"/>
  <c r="Q22" i="9" s="1"/>
  <c r="P50" i="12"/>
  <c r="P22" i="9" s="1"/>
  <c r="O50" i="12"/>
  <c r="N50" i="12"/>
  <c r="M50" i="12"/>
  <c r="M22" i="9" s="1"/>
  <c r="L50" i="12"/>
  <c r="L22" i="9" s="1"/>
  <c r="K50" i="12"/>
  <c r="J50" i="12"/>
  <c r="S44" i="12"/>
  <c r="S20" i="9" s="1"/>
  <c r="R44" i="12"/>
  <c r="R20" i="9" s="1"/>
  <c r="Q44" i="12"/>
  <c r="Q20" i="9" s="1"/>
  <c r="P44" i="12"/>
  <c r="P20" i="9" s="1"/>
  <c r="O44" i="12"/>
  <c r="O20" i="9" s="1"/>
  <c r="N44" i="12"/>
  <c r="N20" i="9" s="1"/>
  <c r="M44" i="12"/>
  <c r="M20" i="9" s="1"/>
  <c r="L44" i="12"/>
  <c r="L20" i="9" s="1"/>
  <c r="K44" i="12"/>
  <c r="K20" i="9" s="1"/>
  <c r="J44" i="12"/>
  <c r="J20" i="9" s="1"/>
  <c r="S35" i="12"/>
  <c r="S19" i="9" s="1"/>
  <c r="R35" i="12"/>
  <c r="R19" i="9" s="1"/>
  <c r="Q35" i="12"/>
  <c r="Q19" i="9" s="1"/>
  <c r="P35" i="12"/>
  <c r="P19" i="9" s="1"/>
  <c r="O35" i="12"/>
  <c r="O19" i="9" s="1"/>
  <c r="N35" i="12"/>
  <c r="N19" i="9" s="1"/>
  <c r="M35" i="12"/>
  <c r="M19" i="9" s="1"/>
  <c r="L35" i="12"/>
  <c r="L19" i="9" s="1"/>
  <c r="K35" i="12"/>
  <c r="K19" i="9" s="1"/>
  <c r="J35" i="12"/>
  <c r="J19" i="9" s="1"/>
  <c r="S30" i="12"/>
  <c r="S18" i="9" s="1"/>
  <c r="R30" i="12"/>
  <c r="R18" i="9" s="1"/>
  <c r="Q30" i="12"/>
  <c r="Q18" i="9" s="1"/>
  <c r="P30" i="12"/>
  <c r="P18" i="9" s="1"/>
  <c r="O30" i="12"/>
  <c r="O18" i="9" s="1"/>
  <c r="N30" i="12"/>
  <c r="N18" i="9" s="1"/>
  <c r="M30" i="12"/>
  <c r="M18" i="9" s="1"/>
  <c r="L30" i="12"/>
  <c r="L18" i="9" s="1"/>
  <c r="K30" i="12"/>
  <c r="K18" i="9" s="1"/>
  <c r="J30" i="12"/>
  <c r="J18" i="9" s="1"/>
  <c r="S23" i="12"/>
  <c r="S17" i="9" s="1"/>
  <c r="R23" i="12"/>
  <c r="R17" i="9" s="1"/>
  <c r="Q23" i="12"/>
  <c r="Q17" i="9" s="1"/>
  <c r="P23" i="12"/>
  <c r="P17" i="9" s="1"/>
  <c r="O23" i="12"/>
  <c r="O17" i="9" s="1"/>
  <c r="N23" i="12"/>
  <c r="N17" i="9" s="1"/>
  <c r="M23" i="12"/>
  <c r="M17" i="9" s="1"/>
  <c r="L23" i="12"/>
  <c r="L17" i="9" s="1"/>
  <c r="K23" i="12"/>
  <c r="K17" i="9" s="1"/>
  <c r="J23" i="12"/>
  <c r="J17" i="9" s="1"/>
  <c r="S18" i="12"/>
  <c r="S16" i="9" s="1"/>
  <c r="R18" i="12"/>
  <c r="R16" i="9" s="1"/>
  <c r="Q18" i="12"/>
  <c r="Q16" i="9" s="1"/>
  <c r="P18" i="12"/>
  <c r="P16" i="9" s="1"/>
  <c r="O18" i="12"/>
  <c r="O16" i="9" s="1"/>
  <c r="N18" i="12"/>
  <c r="N16" i="9" s="1"/>
  <c r="M18" i="12"/>
  <c r="M16" i="9" s="1"/>
  <c r="L18" i="12"/>
  <c r="L16" i="9" s="1"/>
  <c r="K18" i="12"/>
  <c r="K16" i="9" s="1"/>
  <c r="J18" i="12"/>
  <c r="J16" i="9" s="1"/>
  <c r="S15" i="12"/>
  <c r="S15" i="9" s="1"/>
  <c r="R15" i="12"/>
  <c r="R15" i="9" s="1"/>
  <c r="Q15" i="12"/>
  <c r="Q15" i="9" s="1"/>
  <c r="P15" i="12"/>
  <c r="P15" i="9" s="1"/>
  <c r="O15" i="12"/>
  <c r="O15" i="9" s="1"/>
  <c r="N15" i="12"/>
  <c r="N15" i="9" s="1"/>
  <c r="M15" i="12"/>
  <c r="M15" i="9" s="1"/>
  <c r="L15" i="12"/>
  <c r="L15" i="9" s="1"/>
  <c r="K15" i="12"/>
  <c r="K15" i="9" s="1"/>
  <c r="J15" i="12"/>
  <c r="I112" i="12"/>
  <c r="I111" i="12" s="1"/>
  <c r="I110" i="12" s="1"/>
  <c r="I106" i="12"/>
  <c r="I105" i="12" s="1"/>
  <c r="I104" i="12" s="1"/>
  <c r="I95" i="12"/>
  <c r="I37" i="9" s="1"/>
  <c r="I99" i="12"/>
  <c r="I38" i="9" s="1"/>
  <c r="I93" i="12"/>
  <c r="I36" i="9" s="1"/>
  <c r="I89" i="12"/>
  <c r="I87" i="12"/>
  <c r="I32" i="9" s="1"/>
  <c r="I82" i="12"/>
  <c r="I30" i="9" s="1"/>
  <c r="I29" i="9" s="1"/>
  <c r="I72" i="12"/>
  <c r="I28" i="9" s="1"/>
  <c r="I68" i="12"/>
  <c r="I27" i="9" s="1"/>
  <c r="I61" i="12"/>
  <c r="I25" i="9" s="1"/>
  <c r="I24" i="9" s="1"/>
  <c r="I57" i="12"/>
  <c r="I50" i="12"/>
  <c r="I44" i="12"/>
  <c r="I20" i="9" s="1"/>
  <c r="I35" i="12"/>
  <c r="I30" i="12"/>
  <c r="I18" i="9" s="1"/>
  <c r="I23" i="12"/>
  <c r="I17" i="9" s="1"/>
  <c r="I18" i="12"/>
  <c r="I16" i="9" s="1"/>
  <c r="I15" i="12"/>
  <c r="I15" i="9" s="1"/>
  <c r="H118" i="12"/>
  <c r="H117" i="12"/>
  <c r="H116" i="12"/>
  <c r="H115" i="12"/>
  <c r="H114" i="12"/>
  <c r="H113" i="12"/>
  <c r="H107" i="12"/>
  <c r="H101" i="12"/>
  <c r="H100" i="12"/>
  <c r="H98" i="12"/>
  <c r="H97" i="12"/>
  <c r="H96" i="12"/>
  <c r="H94" i="12"/>
  <c r="H90" i="12"/>
  <c r="H88" i="12"/>
  <c r="H85" i="12"/>
  <c r="H84" i="12"/>
  <c r="H83" i="12"/>
  <c r="H80" i="12"/>
  <c r="H79" i="12"/>
  <c r="H78" i="12"/>
  <c r="H77" i="12"/>
  <c r="H76" i="12"/>
  <c r="H75" i="12"/>
  <c r="H74" i="12"/>
  <c r="H73" i="12"/>
  <c r="H71" i="12"/>
  <c r="H70" i="12"/>
  <c r="H69" i="12"/>
  <c r="H66" i="12"/>
  <c r="H65" i="12"/>
  <c r="H64" i="12"/>
  <c r="H63" i="12"/>
  <c r="H62" i="12"/>
  <c r="H59" i="12"/>
  <c r="H58" i="12"/>
  <c r="H56" i="12"/>
  <c r="H55" i="12"/>
  <c r="H54" i="12"/>
  <c r="H53" i="12"/>
  <c r="H52" i="12"/>
  <c r="H51" i="12"/>
  <c r="H48" i="12"/>
  <c r="H47" i="12"/>
  <c r="H46" i="12"/>
  <c r="H45" i="12"/>
  <c r="H43" i="12"/>
  <c r="H42" i="12"/>
  <c r="H41" i="12"/>
  <c r="H40" i="12"/>
  <c r="H39" i="12"/>
  <c r="H38" i="12"/>
  <c r="H37" i="12"/>
  <c r="H36" i="12"/>
  <c r="H34" i="12"/>
  <c r="H33" i="12"/>
  <c r="H32" i="12"/>
  <c r="H31" i="12"/>
  <c r="H29" i="12"/>
  <c r="H28" i="12"/>
  <c r="H27" i="12"/>
  <c r="H26" i="12"/>
  <c r="H25" i="12"/>
  <c r="H24" i="12"/>
  <c r="H22" i="12"/>
  <c r="H21" i="12"/>
  <c r="H20" i="12"/>
  <c r="H19" i="12"/>
  <c r="H17" i="12"/>
  <c r="H16" i="12"/>
  <c r="T32" i="9"/>
  <c r="T20" i="9"/>
  <c r="B9" i="12"/>
  <c r="AU60" i="7" l="1"/>
  <c r="AU36" i="7"/>
  <c r="AT60" i="7"/>
  <c r="AT36" i="7"/>
  <c r="AV60" i="7"/>
  <c r="AV36" i="7"/>
  <c r="AF13" i="12"/>
  <c r="J86" i="12"/>
  <c r="N111" i="12"/>
  <c r="N110" i="12" s="1"/>
  <c r="W26" i="9"/>
  <c r="AA26" i="9"/>
  <c r="AE26" i="9"/>
  <c r="I60" i="12"/>
  <c r="I81" i="12"/>
  <c r="Z21" i="9"/>
  <c r="AD21" i="9"/>
  <c r="AN21" i="9"/>
  <c r="AK35" i="9"/>
  <c r="AK34" i="9" s="1"/>
  <c r="AL21" i="9"/>
  <c r="J81" i="12"/>
  <c r="R86" i="12"/>
  <c r="AJ21" i="9"/>
  <c r="AK26" i="9"/>
  <c r="AO26" i="9"/>
  <c r="K26" i="9"/>
  <c r="M30" i="9"/>
  <c r="M29" i="9" s="1"/>
  <c r="Y21" i="9"/>
  <c r="V31" i="9"/>
  <c r="AD31" i="9"/>
  <c r="AB35" i="9"/>
  <c r="AB34" i="9" s="1"/>
  <c r="AI21" i="9"/>
  <c r="AM21" i="9"/>
  <c r="AQ21" i="9"/>
  <c r="Q30" i="9"/>
  <c r="Q29" i="9" s="1"/>
  <c r="O49" i="12"/>
  <c r="H82" i="12"/>
  <c r="V21" i="9"/>
  <c r="W31" i="9"/>
  <c r="AA31" i="9"/>
  <c r="AE31" i="9"/>
  <c r="AO14" i="9"/>
  <c r="P14" i="9"/>
  <c r="L21" i="9"/>
  <c r="R26" i="9"/>
  <c r="M31" i="9"/>
  <c r="N25" i="9"/>
  <c r="N24" i="9" s="1"/>
  <c r="Q31" i="9"/>
  <c r="R31" i="9"/>
  <c r="P92" i="12"/>
  <c r="P91" i="12" s="1"/>
  <c r="I86" i="12"/>
  <c r="L30" i="9"/>
  <c r="L29" i="9" s="1"/>
  <c r="S26" i="9"/>
  <c r="O26" i="9"/>
  <c r="N26" i="9"/>
  <c r="P25" i="9"/>
  <c r="P24" i="9" s="1"/>
  <c r="Q60" i="12"/>
  <c r="M60" i="12"/>
  <c r="L60" i="12"/>
  <c r="M21" i="9"/>
  <c r="Q21" i="9"/>
  <c r="O22" i="9"/>
  <c r="O21" i="9" s="1"/>
  <c r="AJ14" i="9"/>
  <c r="AN14" i="9"/>
  <c r="Q14" i="9"/>
  <c r="M14" i="9"/>
  <c r="L14" i="9"/>
  <c r="K14" i="9"/>
  <c r="AE35" i="9"/>
  <c r="AE34" i="9" s="1"/>
  <c r="K92" i="12"/>
  <c r="K91" i="12" s="1"/>
  <c r="H16" i="9"/>
  <c r="I23" i="9"/>
  <c r="H23" i="9" s="1"/>
  <c r="H57" i="12"/>
  <c r="P28" i="9"/>
  <c r="P26" i="9" s="1"/>
  <c r="P67" i="12"/>
  <c r="L92" i="12"/>
  <c r="L91" i="12" s="1"/>
  <c r="L36" i="9"/>
  <c r="L35" i="9" s="1"/>
  <c r="L34" i="9" s="1"/>
  <c r="N92" i="12"/>
  <c r="N91" i="12" s="1"/>
  <c r="N37" i="9"/>
  <c r="H37" i="9" s="1"/>
  <c r="P36" i="9"/>
  <c r="P35" i="9" s="1"/>
  <c r="P34" i="9" s="1"/>
  <c r="K43" i="9"/>
  <c r="K42" i="9" s="1"/>
  <c r="K41" i="9" s="1"/>
  <c r="H87" i="12"/>
  <c r="H35" i="12"/>
  <c r="Q67" i="12"/>
  <c r="Q28" i="9"/>
  <c r="Q26" i="9" s="1"/>
  <c r="M92" i="12"/>
  <c r="M91" i="12" s="1"/>
  <c r="M36" i="9"/>
  <c r="Q92" i="12"/>
  <c r="Q91" i="12" s="1"/>
  <c r="Q36" i="9"/>
  <c r="Q35" i="9" s="1"/>
  <c r="Q34" i="9" s="1"/>
  <c r="L105" i="12"/>
  <c r="L104" i="12" s="1"/>
  <c r="H104" i="12" s="1"/>
  <c r="L43" i="9"/>
  <c r="L42" i="9" s="1"/>
  <c r="L41" i="9" s="1"/>
  <c r="I26" i="9"/>
  <c r="O14" i="9"/>
  <c r="M26" i="9"/>
  <c r="J32" i="9"/>
  <c r="J31" i="9" s="1"/>
  <c r="J49" i="12"/>
  <c r="J22" i="9"/>
  <c r="J21" i="9" s="1"/>
  <c r="N22" i="9"/>
  <c r="N21" i="9" s="1"/>
  <c r="N49" i="12"/>
  <c r="R49" i="12"/>
  <c r="R22" i="9"/>
  <c r="R21" i="9" s="1"/>
  <c r="J60" i="12"/>
  <c r="J25" i="9"/>
  <c r="J24" i="9" s="1"/>
  <c r="R60" i="12"/>
  <c r="R25" i="9"/>
  <c r="R24" i="9" s="1"/>
  <c r="R30" i="9"/>
  <c r="R29" i="9" s="1"/>
  <c r="R81" i="12"/>
  <c r="O86" i="12"/>
  <c r="I33" i="9"/>
  <c r="I31" i="9" s="1"/>
  <c r="S14" i="9"/>
  <c r="K31" i="9"/>
  <c r="K49" i="12"/>
  <c r="K22" i="9"/>
  <c r="K21" i="9" s="1"/>
  <c r="S49" i="12"/>
  <c r="S22" i="9"/>
  <c r="S21" i="9" s="1"/>
  <c r="K60" i="12"/>
  <c r="K25" i="9"/>
  <c r="K24" i="9" s="1"/>
  <c r="O60" i="12"/>
  <c r="O25" i="9"/>
  <c r="O24" i="9" s="1"/>
  <c r="S60" i="12"/>
  <c r="S25" i="9"/>
  <c r="S24" i="9" s="1"/>
  <c r="K81" i="12"/>
  <c r="K30" i="9"/>
  <c r="K29" i="9" s="1"/>
  <c r="O30" i="9"/>
  <c r="O29" i="9" s="1"/>
  <c r="O81" i="12"/>
  <c r="S81" i="12"/>
  <c r="S30" i="9"/>
  <c r="S29" i="9" s="1"/>
  <c r="O35" i="9"/>
  <c r="O34" i="9" s="1"/>
  <c r="O48" i="9"/>
  <c r="O47" i="9" s="1"/>
  <c r="O46" i="9" s="1"/>
  <c r="O111" i="12"/>
  <c r="O110" i="12" s="1"/>
  <c r="AF29" i="9"/>
  <c r="I19" i="9"/>
  <c r="I14" i="9" s="1"/>
  <c r="O31" i="9"/>
  <c r="P21" i="9"/>
  <c r="H15" i="12"/>
  <c r="J15" i="9"/>
  <c r="H15" i="9" s="1"/>
  <c r="N14" i="9"/>
  <c r="R14" i="9"/>
  <c r="H17" i="9"/>
  <c r="H18" i="9"/>
  <c r="L67" i="12"/>
  <c r="K86" i="12"/>
  <c r="S86" i="12"/>
  <c r="J35" i="9"/>
  <c r="J34" i="9" s="1"/>
  <c r="R35" i="9"/>
  <c r="R34" i="9" s="1"/>
  <c r="AA21" i="9"/>
  <c r="AE21" i="9"/>
  <c r="I49" i="12"/>
  <c r="I22" i="9"/>
  <c r="I67" i="12"/>
  <c r="M67" i="12"/>
  <c r="L86" i="12"/>
  <c r="L32" i="9"/>
  <c r="L31" i="9" s="1"/>
  <c r="P86" i="12"/>
  <c r="P32" i="9"/>
  <c r="P31" i="9" s="1"/>
  <c r="N86" i="12"/>
  <c r="N33" i="9"/>
  <c r="N31" i="9" s="1"/>
  <c r="K35" i="9"/>
  <c r="K34" i="9" s="1"/>
  <c r="S92" i="12"/>
  <c r="S91" i="12" s="1"/>
  <c r="Z26" i="9"/>
  <c r="L27" i="9"/>
  <c r="L26" i="9" s="1"/>
  <c r="P30" i="9"/>
  <c r="P29" i="9" s="1"/>
  <c r="S32" i="9"/>
  <c r="S31" i="9" s="1"/>
  <c r="AH47" i="9"/>
  <c r="AH46" i="9" s="1"/>
  <c r="AL47" i="9"/>
  <c r="AL46" i="9" s="1"/>
  <c r="AP47" i="9"/>
  <c r="AP46" i="9" s="1"/>
  <c r="AJ47" i="9"/>
  <c r="AJ46" i="9" s="1"/>
  <c r="AN47" i="9"/>
  <c r="AN46" i="9" s="1"/>
  <c r="AK47" i="9"/>
  <c r="AK46" i="9" s="1"/>
  <c r="AO47" i="9"/>
  <c r="AO46" i="9" s="1"/>
  <c r="AM47" i="9"/>
  <c r="AM46" i="9" s="1"/>
  <c r="L48" i="9"/>
  <c r="L47" i="9" s="1"/>
  <c r="L46" i="9" s="1"/>
  <c r="P48" i="9"/>
  <c r="P47" i="9" s="1"/>
  <c r="P46" i="9" s="1"/>
  <c r="M48" i="9"/>
  <c r="M47" i="9" s="1"/>
  <c r="M46" i="9" s="1"/>
  <c r="Q48" i="9"/>
  <c r="Q47" i="9" s="1"/>
  <c r="Q46" i="9" s="1"/>
  <c r="I48" i="9"/>
  <c r="I47" i="9" s="1"/>
  <c r="I46" i="9" s="1"/>
  <c r="J48" i="9"/>
  <c r="J47" i="9" s="1"/>
  <c r="J46" i="9" s="1"/>
  <c r="R48" i="9"/>
  <c r="R47" i="9" s="1"/>
  <c r="R46" i="9" s="1"/>
  <c r="K48" i="9"/>
  <c r="K47" i="9" s="1"/>
  <c r="K46" i="9" s="1"/>
  <c r="S48" i="9"/>
  <c r="S47" i="9" s="1"/>
  <c r="S46" i="9" s="1"/>
  <c r="AA35" i="9"/>
  <c r="AA34" i="9" s="1"/>
  <c r="S38" i="9"/>
  <c r="S35" i="9" s="1"/>
  <c r="S34" i="9" s="1"/>
  <c r="R92" i="12"/>
  <c r="R91" i="12" s="1"/>
  <c r="J92" i="12"/>
  <c r="J91" i="12" s="1"/>
  <c r="I92" i="12"/>
  <c r="I91" i="12" s="1"/>
  <c r="I35" i="9"/>
  <c r="I34" i="9" s="1"/>
  <c r="S43" i="9"/>
  <c r="S42" i="9" s="1"/>
  <c r="S41" i="9" s="1"/>
  <c r="R43" i="9"/>
  <c r="R42" i="9" s="1"/>
  <c r="R41" i="9" s="1"/>
  <c r="O43" i="9"/>
  <c r="O42" i="9" s="1"/>
  <c r="O41" i="9" s="1"/>
  <c r="N43" i="9"/>
  <c r="N42" i="9" s="1"/>
  <c r="N41" i="9" s="1"/>
  <c r="M43" i="9"/>
  <c r="M42" i="9" s="1"/>
  <c r="M41" i="9" s="1"/>
  <c r="J43" i="9"/>
  <c r="J42" i="9" s="1"/>
  <c r="J41" i="9" s="1"/>
  <c r="I43" i="9"/>
  <c r="AF57" i="7"/>
  <c r="T57" i="7"/>
  <c r="H57" i="7"/>
  <c r="AI42" i="9"/>
  <c r="AI41" i="9" s="1"/>
  <c r="AM42" i="9"/>
  <c r="AM41" i="9" s="1"/>
  <c r="AQ42" i="9"/>
  <c r="AQ41" i="9" s="1"/>
  <c r="AK42" i="9"/>
  <c r="AK41" i="9" s="1"/>
  <c r="AO42" i="9"/>
  <c r="AO41" i="9" s="1"/>
  <c r="AH42" i="9"/>
  <c r="AL42" i="9"/>
  <c r="AL41" i="9" s="1"/>
  <c r="AP42" i="9"/>
  <c r="AP41" i="9" s="1"/>
  <c r="AJ42" i="9"/>
  <c r="AJ41" i="9" s="1"/>
  <c r="AN42" i="9"/>
  <c r="AN41" i="9" s="1"/>
  <c r="AO35" i="9"/>
  <c r="AO34" i="9" s="1"/>
  <c r="AJ31" i="9"/>
  <c r="AN31" i="9"/>
  <c r="AG31" i="9"/>
  <c r="AH31" i="9"/>
  <c r="AL31" i="9"/>
  <c r="AP31" i="9"/>
  <c r="AG26" i="9"/>
  <c r="AJ26" i="9"/>
  <c r="AN26" i="9"/>
  <c r="AH26" i="9"/>
  <c r="AL26" i="9"/>
  <c r="AP26" i="9"/>
  <c r="AH24" i="9"/>
  <c r="AF24" i="9" s="1"/>
  <c r="AP21" i="9"/>
  <c r="AK21" i="9"/>
  <c r="AO21" i="9"/>
  <c r="AH21" i="9"/>
  <c r="AG14" i="9"/>
  <c r="AK14" i="9"/>
  <c r="AH14" i="9"/>
  <c r="AL14" i="9"/>
  <c r="AP14" i="9"/>
  <c r="AI14" i="9"/>
  <c r="AM14" i="9"/>
  <c r="AQ14" i="9"/>
  <c r="U47" i="9"/>
  <c r="U46" i="9" s="1"/>
  <c r="Y47" i="9"/>
  <c r="Y46" i="9" s="1"/>
  <c r="AC47" i="9"/>
  <c r="AC46" i="9" s="1"/>
  <c r="W47" i="9"/>
  <c r="W46" i="9" s="1"/>
  <c r="AA47" i="9"/>
  <c r="AA46" i="9" s="1"/>
  <c r="AE47" i="9"/>
  <c r="AE46" i="9" s="1"/>
  <c r="AB47" i="9"/>
  <c r="AB46" i="9" s="1"/>
  <c r="V42" i="9"/>
  <c r="V41" i="9" s="1"/>
  <c r="Z42" i="9"/>
  <c r="Z41" i="9" s="1"/>
  <c r="AD42" i="9"/>
  <c r="AD41" i="9" s="1"/>
  <c r="W42" i="9"/>
  <c r="W41" i="9" s="1"/>
  <c r="AA42" i="9"/>
  <c r="AA41" i="9" s="1"/>
  <c r="AE42" i="9"/>
  <c r="AE41" i="9" s="1"/>
  <c r="X42" i="9"/>
  <c r="X41" i="9" s="1"/>
  <c r="AB42" i="9"/>
  <c r="AB41" i="9" s="1"/>
  <c r="U42" i="9"/>
  <c r="U41" i="9" s="1"/>
  <c r="X35" i="9"/>
  <c r="X34" i="9" s="1"/>
  <c r="X31" i="9"/>
  <c r="AB31" i="9"/>
  <c r="V26" i="9"/>
  <c r="AD26" i="9"/>
  <c r="AB26" i="9"/>
  <c r="U26" i="9"/>
  <c r="Y26" i="9"/>
  <c r="AC26" i="9"/>
  <c r="U24" i="9"/>
  <c r="T24" i="9" s="1"/>
  <c r="AC21" i="9"/>
  <c r="X21" i="9"/>
  <c r="AB21" i="9"/>
  <c r="U21" i="9"/>
  <c r="AE14" i="9"/>
  <c r="Z14" i="9"/>
  <c r="AA14" i="9"/>
  <c r="W14" i="9"/>
  <c r="X14" i="9"/>
  <c r="AB14" i="9"/>
  <c r="V14" i="9"/>
  <c r="U14" i="9"/>
  <c r="H20" i="9"/>
  <c r="J26" i="9"/>
  <c r="AG21" i="9"/>
  <c r="W21" i="9"/>
  <c r="X26" i="9"/>
  <c r="U35" i="9"/>
  <c r="U34" i="9" s="1"/>
  <c r="H18" i="12"/>
  <c r="J14" i="12"/>
  <c r="N14" i="12"/>
  <c r="R14" i="12"/>
  <c r="K14" i="12"/>
  <c r="O14" i="12"/>
  <c r="S14" i="12"/>
  <c r="H23" i="12"/>
  <c r="L14" i="12"/>
  <c r="M14" i="12"/>
  <c r="P14" i="12"/>
  <c r="Q14" i="12"/>
  <c r="H44" i="12"/>
  <c r="L49" i="12"/>
  <c r="P49" i="12"/>
  <c r="M49" i="12"/>
  <c r="Q49" i="12"/>
  <c r="H61" i="12"/>
  <c r="N67" i="12"/>
  <c r="R67" i="12"/>
  <c r="K67" i="12"/>
  <c r="O67" i="12"/>
  <c r="S67" i="12"/>
  <c r="M86" i="12"/>
  <c r="Q86" i="12"/>
  <c r="O92" i="12"/>
  <c r="O91" i="12" s="1"/>
  <c r="H106" i="12"/>
  <c r="H95" i="12"/>
  <c r="H89" i="12"/>
  <c r="H72" i="12"/>
  <c r="H93" i="12"/>
  <c r="H68" i="12"/>
  <c r="J67" i="12"/>
  <c r="H99" i="12"/>
  <c r="H112" i="12"/>
  <c r="H30" i="12"/>
  <c r="H50" i="12"/>
  <c r="I14" i="12"/>
  <c r="T33" i="9"/>
  <c r="T38" i="9"/>
  <c r="AK13" i="9" l="1"/>
  <c r="AK9" i="9" s="1"/>
  <c r="AA13" i="9"/>
  <c r="AA9" i="9" s="1"/>
  <c r="H110" i="12"/>
  <c r="AM13" i="9"/>
  <c r="N35" i="9"/>
  <c r="N34" i="9" s="1"/>
  <c r="H105" i="12"/>
  <c r="AQ13" i="9"/>
  <c r="AO13" i="9"/>
  <c r="AO9" i="9" s="1"/>
  <c r="AI13" i="9"/>
  <c r="H19" i="9"/>
  <c r="H36" i="9"/>
  <c r="H31" i="9"/>
  <c r="H86" i="12"/>
  <c r="R13" i="9"/>
  <c r="R9" i="9" s="1"/>
  <c r="H81" i="12"/>
  <c r="H29" i="9"/>
  <c r="H28" i="9"/>
  <c r="L13" i="9"/>
  <c r="L9" i="9" s="1"/>
  <c r="Q13" i="9"/>
  <c r="Q9" i="9" s="1"/>
  <c r="H60" i="12"/>
  <c r="H25" i="9"/>
  <c r="M13" i="9"/>
  <c r="O13" i="9"/>
  <c r="O9" i="9" s="1"/>
  <c r="K13" i="12"/>
  <c r="K9" i="12" s="1"/>
  <c r="L13" i="12"/>
  <c r="L9" i="12" s="1"/>
  <c r="L8" i="12" s="1"/>
  <c r="AJ13" i="9"/>
  <c r="AN13" i="9"/>
  <c r="K13" i="9"/>
  <c r="K9" i="9" s="1"/>
  <c r="Q13" i="12"/>
  <c r="Q9" i="12" s="1"/>
  <c r="J14" i="9"/>
  <c r="H14" i="9" s="1"/>
  <c r="AM35" i="9"/>
  <c r="AM34" i="9" s="1"/>
  <c r="H91" i="12"/>
  <c r="P13" i="9"/>
  <c r="P9" i="9" s="1"/>
  <c r="H26" i="9"/>
  <c r="R13" i="12"/>
  <c r="R9" i="12" s="1"/>
  <c r="H30" i="9"/>
  <c r="I21" i="9"/>
  <c r="H21" i="9" s="1"/>
  <c r="H22" i="9"/>
  <c r="N13" i="9"/>
  <c r="S13" i="9"/>
  <c r="S9" i="9" s="1"/>
  <c r="H111" i="12"/>
  <c r="S13" i="12"/>
  <c r="S9" i="12" s="1"/>
  <c r="H67" i="12"/>
  <c r="H49" i="12"/>
  <c r="Z13" i="9"/>
  <c r="H33" i="9"/>
  <c r="H24" i="9"/>
  <c r="M35" i="9"/>
  <c r="M34" i="9" s="1"/>
  <c r="I13" i="12"/>
  <c r="I9" i="12" s="1"/>
  <c r="M13" i="12"/>
  <c r="M9" i="12" s="1"/>
  <c r="H32" i="9"/>
  <c r="AE13" i="9"/>
  <c r="AE9" i="9" s="1"/>
  <c r="V29" i="9"/>
  <c r="T29" i="9" s="1"/>
  <c r="H27" i="9"/>
  <c r="H46" i="9"/>
  <c r="H48" i="9"/>
  <c r="AG47" i="9"/>
  <c r="H47" i="9"/>
  <c r="AQ35" i="9"/>
  <c r="AQ34" i="9" s="1"/>
  <c r="AI35" i="9"/>
  <c r="AI34" i="9" s="1"/>
  <c r="H38" i="9"/>
  <c r="H92" i="12"/>
  <c r="T42" i="9"/>
  <c r="T41" i="9"/>
  <c r="H43" i="9"/>
  <c r="I42" i="9"/>
  <c r="AH41" i="9"/>
  <c r="AG42" i="9"/>
  <c r="AG41" i="9" s="1"/>
  <c r="AP35" i="9"/>
  <c r="AP34" i="9" s="1"/>
  <c r="AL35" i="9"/>
  <c r="AL34" i="9" s="1"/>
  <c r="AG35" i="9"/>
  <c r="AH35" i="9"/>
  <c r="AH34" i="9" s="1"/>
  <c r="AN35" i="9"/>
  <c r="AN34" i="9" s="1"/>
  <c r="AJ35" i="9"/>
  <c r="AJ34" i="9" s="1"/>
  <c r="AF31" i="9"/>
  <c r="AL13" i="9"/>
  <c r="AF26" i="9"/>
  <c r="AP13" i="9"/>
  <c r="AH13" i="9"/>
  <c r="AF21" i="9"/>
  <c r="AG13" i="9"/>
  <c r="AH9" i="12"/>
  <c r="AF14" i="9"/>
  <c r="AM9" i="12"/>
  <c r="AI9" i="12"/>
  <c r="AQ9" i="12"/>
  <c r="X47" i="9"/>
  <c r="AD35" i="9"/>
  <c r="AD34" i="9" s="1"/>
  <c r="AC35" i="9"/>
  <c r="AC34" i="9" s="1"/>
  <c r="Z35" i="9"/>
  <c r="Z34" i="9" s="1"/>
  <c r="Y35" i="9"/>
  <c r="Y34" i="9" s="1"/>
  <c r="V35" i="9"/>
  <c r="W35" i="9"/>
  <c r="W34" i="9" s="1"/>
  <c r="AB13" i="9"/>
  <c r="AB9" i="9" s="1"/>
  <c r="U31" i="9"/>
  <c r="T31" i="9" s="1"/>
  <c r="T26" i="9"/>
  <c r="W13" i="9"/>
  <c r="T21" i="9"/>
  <c r="X13" i="9"/>
  <c r="V9" i="12"/>
  <c r="AD14" i="9"/>
  <c r="AD13" i="9" s="1"/>
  <c r="AC14" i="9"/>
  <c r="AC13" i="9" s="1"/>
  <c r="Y14" i="9"/>
  <c r="Y13" i="9" s="1"/>
  <c r="J13" i="12"/>
  <c r="J9" i="12" s="1"/>
  <c r="O13" i="12"/>
  <c r="O9" i="12" s="1"/>
  <c r="P13" i="12"/>
  <c r="P9" i="12" s="1"/>
  <c r="N13" i="12"/>
  <c r="N9" i="12" s="1"/>
  <c r="H14" i="12"/>
  <c r="AM256" i="7"/>
  <c r="AM255" i="7" s="1"/>
  <c r="AM253" i="7"/>
  <c r="AM248" i="7"/>
  <c r="AM244" i="7"/>
  <c r="AM233" i="7"/>
  <c r="AM232" i="7" s="1"/>
  <c r="AM230" i="7"/>
  <c r="AM225" i="7"/>
  <c r="AM221" i="7"/>
  <c r="AM212" i="7"/>
  <c r="AM211" i="7" s="1"/>
  <c r="AM210" i="7" s="1"/>
  <c r="AM209" i="7" s="1"/>
  <c r="AM205" i="7"/>
  <c r="AM204" i="7" s="1"/>
  <c r="AM203" i="7" s="1"/>
  <c r="AM199" i="7"/>
  <c r="AM198" i="7" s="1"/>
  <c r="AM195" i="7"/>
  <c r="AM194" i="7" s="1"/>
  <c r="AM185" i="7"/>
  <c r="AM179" i="7"/>
  <c r="AM175" i="7"/>
  <c r="AM165" i="7"/>
  <c r="AM161" i="7"/>
  <c r="AM146" i="7"/>
  <c r="AM145" i="7" s="1"/>
  <c r="AM140" i="7"/>
  <c r="AM135" i="7" s="1"/>
  <c r="AM128" i="7"/>
  <c r="AM124" i="7"/>
  <c r="AM117" i="7"/>
  <c r="AM113" i="7"/>
  <c r="AM110" i="7"/>
  <c r="AM104" i="7"/>
  <c r="AM99" i="7" s="1"/>
  <c r="AM77" i="7"/>
  <c r="AM73" i="7"/>
  <c r="AM66" i="7"/>
  <c r="AM60" i="7"/>
  <c r="AM52" i="7"/>
  <c r="AM48" i="7"/>
  <c r="AA212" i="7"/>
  <c r="AA211" i="7" s="1"/>
  <c r="AA210" i="7" s="1"/>
  <c r="AA209" i="7" s="1"/>
  <c r="AA205" i="7"/>
  <c r="AA204" i="7" s="1"/>
  <c r="AA203" i="7" s="1"/>
  <c r="AA199" i="7"/>
  <c r="AA198" i="7" s="1"/>
  <c r="AA195" i="7"/>
  <c r="AA194" i="7" s="1"/>
  <c r="AA185" i="7"/>
  <c r="AA179" i="7"/>
  <c r="AA175" i="7"/>
  <c r="AA165" i="7"/>
  <c r="AA161" i="7"/>
  <c r="AA146" i="7"/>
  <c r="AA145" i="7" s="1"/>
  <c r="AA140" i="7"/>
  <c r="AA135" i="7" s="1"/>
  <c r="AA128" i="7"/>
  <c r="AA124" i="7"/>
  <c r="AA117" i="7"/>
  <c r="AA113" i="7"/>
  <c r="AA110" i="7"/>
  <c r="AA104" i="7"/>
  <c r="AA77" i="7"/>
  <c r="AA73" i="7"/>
  <c r="AA66" i="7"/>
  <c r="AA60" i="7"/>
  <c r="AA52" i="7"/>
  <c r="AA48" i="7"/>
  <c r="O256" i="7"/>
  <c r="O255" i="7" s="1"/>
  <c r="O253" i="7"/>
  <c r="O248" i="7"/>
  <c r="O244" i="7"/>
  <c r="O233" i="7"/>
  <c r="O232" i="7" s="1"/>
  <c r="O230" i="7"/>
  <c r="O225" i="7"/>
  <c r="O221" i="7"/>
  <c r="O212" i="7"/>
  <c r="O211" i="7" s="1"/>
  <c r="O210" i="7" s="1"/>
  <c r="O209" i="7" s="1"/>
  <c r="O205" i="7"/>
  <c r="O204" i="7" s="1"/>
  <c r="O203" i="7" s="1"/>
  <c r="O199" i="7"/>
  <c r="O198" i="7" s="1"/>
  <c r="O195" i="7"/>
  <c r="O194" i="7" s="1"/>
  <c r="O185" i="7"/>
  <c r="O179" i="7"/>
  <c r="O175" i="7"/>
  <c r="O165" i="7"/>
  <c r="O161" i="7"/>
  <c r="O146" i="7"/>
  <c r="O145" i="7" s="1"/>
  <c r="O140" i="7"/>
  <c r="O135" i="7" s="1"/>
  <c r="O128" i="7"/>
  <c r="O124" i="7"/>
  <c r="O117" i="7"/>
  <c r="O113" i="7"/>
  <c r="O110" i="7"/>
  <c r="O104" i="7"/>
  <c r="O99" i="7" s="1"/>
  <c r="O77" i="7"/>
  <c r="O73" i="7"/>
  <c r="O66" i="7"/>
  <c r="O60" i="7"/>
  <c r="O52" i="7"/>
  <c r="O48" i="7"/>
  <c r="AA99" i="7" l="1"/>
  <c r="AM72" i="7"/>
  <c r="AM71" i="7" s="1"/>
  <c r="N9" i="9"/>
  <c r="O160" i="7"/>
  <c r="O159" i="7" s="1"/>
  <c r="AM9" i="9"/>
  <c r="AL9" i="12"/>
  <c r="H34" i="9"/>
  <c r="AB9" i="12"/>
  <c r="U13" i="9"/>
  <c r="U9" i="9" s="1"/>
  <c r="AE9" i="12"/>
  <c r="AK9" i="12"/>
  <c r="AA9" i="12"/>
  <c r="AQ9" i="9"/>
  <c r="AN9" i="12"/>
  <c r="AD9" i="12"/>
  <c r="AI9" i="9"/>
  <c r="AJ9" i="12"/>
  <c r="W9" i="12"/>
  <c r="V13" i="9"/>
  <c r="AJ9" i="9"/>
  <c r="AP9" i="12"/>
  <c r="H35" i="9"/>
  <c r="M9" i="9"/>
  <c r="I8" i="12"/>
  <c r="AN9" i="9"/>
  <c r="J13" i="9"/>
  <c r="J9" i="9" s="1"/>
  <c r="U9" i="12"/>
  <c r="Z9" i="9"/>
  <c r="AO9" i="12"/>
  <c r="AC9" i="12"/>
  <c r="Z9" i="12"/>
  <c r="Y9" i="12"/>
  <c r="Y9" i="9"/>
  <c r="I13" i="9"/>
  <c r="AF47" i="9"/>
  <c r="AG46" i="9"/>
  <c r="AF46" i="9" s="1"/>
  <c r="X9" i="12"/>
  <c r="AG9" i="12"/>
  <c r="AF41" i="9"/>
  <c r="M8" i="12"/>
  <c r="I41" i="9"/>
  <c r="H41" i="9" s="1"/>
  <c r="H42" i="9"/>
  <c r="AM47" i="7"/>
  <c r="AM112" i="7"/>
  <c r="AA123" i="7"/>
  <c r="AA122" i="7" s="1"/>
  <c r="AA72" i="7"/>
  <c r="AA71" i="7" s="1"/>
  <c r="AA160" i="7"/>
  <c r="AA159" i="7" s="1"/>
  <c r="O59" i="7"/>
  <c r="O123" i="7"/>
  <c r="O122" i="7" s="1"/>
  <c r="O112" i="7"/>
  <c r="O243" i="7"/>
  <c r="AA47" i="7"/>
  <c r="AM160" i="7"/>
  <c r="AM159" i="7" s="1"/>
  <c r="O47" i="7"/>
  <c r="O72" i="7"/>
  <c r="O71" i="7" s="1"/>
  <c r="AM59" i="7"/>
  <c r="AA134" i="7"/>
  <c r="AA174" i="7"/>
  <c r="AA173" i="7" s="1"/>
  <c r="AA112" i="7"/>
  <c r="AM123" i="7"/>
  <c r="AM122" i="7" s="1"/>
  <c r="AF42" i="9"/>
  <c r="AH9" i="9"/>
  <c r="AP9" i="9"/>
  <c r="AG34" i="9"/>
  <c r="AF34" i="9" s="1"/>
  <c r="AF35" i="9"/>
  <c r="AL9" i="9"/>
  <c r="AF13" i="9"/>
  <c r="X46" i="9"/>
  <c r="T46" i="9" s="1"/>
  <c r="T47" i="9"/>
  <c r="AD9" i="9"/>
  <c r="W9" i="9"/>
  <c r="T35" i="9"/>
  <c r="V34" i="9"/>
  <c r="T34" i="9" s="1"/>
  <c r="AC9" i="9"/>
  <c r="T14" i="9"/>
  <c r="H9" i="12"/>
  <c r="H13" i="12"/>
  <c r="J8" i="12"/>
  <c r="O174" i="7"/>
  <c r="AM193" i="7"/>
  <c r="AM134" i="7"/>
  <c r="AM174" i="7"/>
  <c r="AM173" i="7" s="1"/>
  <c r="AA59" i="7"/>
  <c r="AM220" i="7"/>
  <c r="AM219" i="7" s="1"/>
  <c r="AM218" i="7" s="1"/>
  <c r="AM243" i="7"/>
  <c r="AM242" i="7" s="1"/>
  <c r="AM241" i="7" s="1"/>
  <c r="O134" i="7"/>
  <c r="AA193" i="7"/>
  <c r="O193" i="7"/>
  <c r="O220" i="7"/>
  <c r="O219" i="7" s="1"/>
  <c r="O218" i="7" s="1"/>
  <c r="O242" i="7"/>
  <c r="O241" i="7" s="1"/>
  <c r="AQ73" i="7"/>
  <c r="AP73" i="7"/>
  <c r="AO73" i="7"/>
  <c r="AN73" i="7"/>
  <c r="AL73" i="7"/>
  <c r="AK73" i="7"/>
  <c r="AJ73" i="7"/>
  <c r="AI73" i="7"/>
  <c r="AH73" i="7"/>
  <c r="AG73" i="7"/>
  <c r="AE73" i="7"/>
  <c r="AD73" i="7"/>
  <c r="AC73" i="7"/>
  <c r="AB73" i="7"/>
  <c r="Z73" i="7"/>
  <c r="Y73" i="7"/>
  <c r="X73" i="7"/>
  <c r="W73" i="7"/>
  <c r="V73" i="7"/>
  <c r="U73" i="7"/>
  <c r="S73" i="7"/>
  <c r="R73" i="7"/>
  <c r="Q73" i="7"/>
  <c r="P73" i="7"/>
  <c r="N73" i="7"/>
  <c r="M73" i="7"/>
  <c r="L73" i="7"/>
  <c r="K73" i="7"/>
  <c r="J73" i="7"/>
  <c r="I77" i="7"/>
  <c r="I73" i="7"/>
  <c r="AF81" i="7"/>
  <c r="T81" i="7"/>
  <c r="H81" i="7"/>
  <c r="AF80" i="7"/>
  <c r="T80" i="7"/>
  <c r="H80" i="7"/>
  <c r="AF79" i="7"/>
  <c r="T79" i="7"/>
  <c r="H79" i="7"/>
  <c r="AF78" i="7"/>
  <c r="T78" i="7"/>
  <c r="H78" i="7"/>
  <c r="AQ77" i="7"/>
  <c r="AP77" i="7"/>
  <c r="AO77" i="7"/>
  <c r="AN77" i="7"/>
  <c r="AL77" i="7"/>
  <c r="AK77" i="7"/>
  <c r="AJ77" i="7"/>
  <c r="AI77" i="7"/>
  <c r="AH77" i="7"/>
  <c r="AG77" i="7"/>
  <c r="AE77" i="7"/>
  <c r="AD77" i="7"/>
  <c r="AC77" i="7"/>
  <c r="AB77" i="7"/>
  <c r="Z77" i="7"/>
  <c r="Y77" i="7"/>
  <c r="X77" i="7"/>
  <c r="W77" i="7"/>
  <c r="V77" i="7"/>
  <c r="U77" i="7"/>
  <c r="S77" i="7"/>
  <c r="R77" i="7"/>
  <c r="Q77" i="7"/>
  <c r="P77" i="7"/>
  <c r="N77" i="7"/>
  <c r="M77" i="7"/>
  <c r="L77" i="7"/>
  <c r="K77" i="7"/>
  <c r="J77" i="7"/>
  <c r="AF76" i="7"/>
  <c r="T76" i="7"/>
  <c r="H76" i="7"/>
  <c r="AF75" i="7"/>
  <c r="T75" i="7"/>
  <c r="H75" i="7"/>
  <c r="AF74" i="7"/>
  <c r="H74" i="7"/>
  <c r="AH212" i="7"/>
  <c r="AH211" i="7" s="1"/>
  <c r="AH210" i="7" s="1"/>
  <c r="AH209" i="7" s="1"/>
  <c r="AH205" i="7"/>
  <c r="AH204" i="7" s="1"/>
  <c r="AH203" i="7" s="1"/>
  <c r="AH199" i="7"/>
  <c r="AH198" i="7" s="1"/>
  <c r="AH195" i="7"/>
  <c r="AH194" i="7" s="1"/>
  <c r="AH185" i="7"/>
  <c r="AH179" i="7"/>
  <c r="AH175" i="7"/>
  <c r="AH165" i="7"/>
  <c r="AH161" i="7"/>
  <c r="AH146" i="7"/>
  <c r="AH145" i="7" s="1"/>
  <c r="AH140" i="7"/>
  <c r="AH135" i="7" s="1"/>
  <c r="AH128" i="7"/>
  <c r="AH124" i="7"/>
  <c r="AH117" i="7"/>
  <c r="AH113" i="7"/>
  <c r="AH110" i="7"/>
  <c r="AH104" i="7"/>
  <c r="AH66" i="7"/>
  <c r="AH60" i="7"/>
  <c r="AH52" i="7"/>
  <c r="AH48" i="7"/>
  <c r="J256" i="7"/>
  <c r="J255" i="7" s="1"/>
  <c r="J253" i="7"/>
  <c r="J248" i="7"/>
  <c r="J244" i="7"/>
  <c r="J233" i="7"/>
  <c r="J232" i="7" s="1"/>
  <c r="J230" i="7"/>
  <c r="J225" i="7"/>
  <c r="J221" i="7"/>
  <c r="J212" i="7"/>
  <c r="J211" i="7" s="1"/>
  <c r="J210" i="7" s="1"/>
  <c r="J209" i="7" s="1"/>
  <c r="J205" i="7"/>
  <c r="J204" i="7" s="1"/>
  <c r="J203" i="7" s="1"/>
  <c r="J199" i="7"/>
  <c r="J198" i="7" s="1"/>
  <c r="J195" i="7"/>
  <c r="J194" i="7" s="1"/>
  <c r="J185" i="7"/>
  <c r="J179" i="7"/>
  <c r="J175" i="7"/>
  <c r="J165" i="7"/>
  <c r="J161" i="7"/>
  <c r="J146" i="7"/>
  <c r="J145" i="7" s="1"/>
  <c r="J140" i="7"/>
  <c r="J135" i="7" s="1"/>
  <c r="J128" i="7"/>
  <c r="J124" i="7"/>
  <c r="J117" i="7"/>
  <c r="J110" i="7"/>
  <c r="J104" i="7"/>
  <c r="J66" i="7"/>
  <c r="J60" i="7"/>
  <c r="J52" i="7"/>
  <c r="J48" i="7"/>
  <c r="V212" i="7"/>
  <c r="V211" i="7" s="1"/>
  <c r="V210" i="7" s="1"/>
  <c r="V209" i="7" s="1"/>
  <c r="V205" i="7"/>
  <c r="V204" i="7" s="1"/>
  <c r="V203" i="7" s="1"/>
  <c r="V199" i="7"/>
  <c r="V198" i="7" s="1"/>
  <c r="V195" i="7"/>
  <c r="V194" i="7" s="1"/>
  <c r="V185" i="7"/>
  <c r="V179" i="7"/>
  <c r="V175" i="7"/>
  <c r="V165" i="7"/>
  <c r="V161" i="7"/>
  <c r="V146" i="7"/>
  <c r="V145" i="7" s="1"/>
  <c r="V140" i="7"/>
  <c r="V135" i="7" s="1"/>
  <c r="V128" i="7"/>
  <c r="V124" i="7"/>
  <c r="V117" i="7"/>
  <c r="V113" i="7"/>
  <c r="V110" i="7"/>
  <c r="V104" i="7"/>
  <c r="V99" i="7" s="1"/>
  <c r="V66" i="7"/>
  <c r="V60" i="7"/>
  <c r="V52" i="7"/>
  <c r="V48" i="7"/>
  <c r="AM46" i="7" l="1"/>
  <c r="AM16" i="7" s="1"/>
  <c r="J99" i="7"/>
  <c r="AH99" i="7"/>
  <c r="V112" i="7"/>
  <c r="AH160" i="7"/>
  <c r="AH159" i="7" s="1"/>
  <c r="AA98" i="7"/>
  <c r="AA97" i="7" s="1"/>
  <c r="T13" i="9"/>
  <c r="Y8" i="12"/>
  <c r="O173" i="7"/>
  <c r="O172" i="7" s="1"/>
  <c r="O46" i="7"/>
  <c r="O16" i="7" s="1"/>
  <c r="AA172" i="7"/>
  <c r="AA46" i="7"/>
  <c r="AA16" i="7" s="1"/>
  <c r="AM98" i="7"/>
  <c r="AM97" i="7" s="1"/>
  <c r="J72" i="7"/>
  <c r="J71" i="7" s="1"/>
  <c r="AH72" i="7"/>
  <c r="AH71" i="7" s="1"/>
  <c r="AL72" i="7"/>
  <c r="AL71" i="7" s="1"/>
  <c r="AQ72" i="7"/>
  <c r="AQ71" i="7" s="1"/>
  <c r="O98" i="7"/>
  <c r="O97" i="7" s="1"/>
  <c r="V47" i="7"/>
  <c r="V123" i="7"/>
  <c r="V122" i="7" s="1"/>
  <c r="J47" i="7"/>
  <c r="AN72" i="7"/>
  <c r="AN71" i="7" s="1"/>
  <c r="AH47" i="7"/>
  <c r="Q72" i="7"/>
  <c r="Q71" i="7" s="1"/>
  <c r="I72" i="7"/>
  <c r="I71" i="7" s="1"/>
  <c r="AG72" i="7"/>
  <c r="AG71" i="7" s="1"/>
  <c r="AK72" i="7"/>
  <c r="AK71" i="7" s="1"/>
  <c r="AP72" i="7"/>
  <c r="AP71" i="7" s="1"/>
  <c r="AI72" i="7"/>
  <c r="AI71" i="7" s="1"/>
  <c r="AM172" i="7"/>
  <c r="AK8" i="12"/>
  <c r="AH8" i="12"/>
  <c r="AG9" i="9"/>
  <c r="AJ8" i="12"/>
  <c r="X8" i="12"/>
  <c r="V8" i="12"/>
  <c r="T9" i="12"/>
  <c r="X9" i="9"/>
  <c r="U8" i="12"/>
  <c r="V9" i="9"/>
  <c r="AF9" i="12"/>
  <c r="AG8" i="12"/>
  <c r="AB72" i="7"/>
  <c r="AB71" i="7" s="1"/>
  <c r="N72" i="7"/>
  <c r="N71" i="7" s="1"/>
  <c r="S72" i="7"/>
  <c r="S71" i="7" s="1"/>
  <c r="AC72" i="7"/>
  <c r="AC71" i="7" s="1"/>
  <c r="K72" i="7"/>
  <c r="K71" i="7" s="1"/>
  <c r="AJ72" i="7"/>
  <c r="AJ71" i="7" s="1"/>
  <c r="AO72" i="7"/>
  <c r="AO71" i="7" s="1"/>
  <c r="T77" i="7"/>
  <c r="W72" i="7"/>
  <c r="W71" i="7" s="1"/>
  <c r="X72" i="7"/>
  <c r="X71" i="7" s="1"/>
  <c r="P72" i="7"/>
  <c r="P71" i="7" s="1"/>
  <c r="U72" i="7"/>
  <c r="U71" i="7" s="1"/>
  <c r="Y72" i="7"/>
  <c r="Y71" i="7" s="1"/>
  <c r="AD72" i="7"/>
  <c r="AD71" i="7" s="1"/>
  <c r="L72" i="7"/>
  <c r="L71" i="7" s="1"/>
  <c r="V72" i="7"/>
  <c r="V71" i="7" s="1"/>
  <c r="Z72" i="7"/>
  <c r="Z71" i="7" s="1"/>
  <c r="AE72" i="7"/>
  <c r="AE71" i="7" s="1"/>
  <c r="M72" i="7"/>
  <c r="M71" i="7" s="1"/>
  <c r="R72" i="7"/>
  <c r="R71" i="7" s="1"/>
  <c r="H77" i="7"/>
  <c r="J220" i="7"/>
  <c r="J219" i="7" s="1"/>
  <c r="J218" i="7" s="1"/>
  <c r="J112" i="7"/>
  <c r="AH123" i="7"/>
  <c r="AH122" i="7" s="1"/>
  <c r="AH59" i="7"/>
  <c r="AH112" i="7"/>
  <c r="AF73" i="7"/>
  <c r="J59" i="7"/>
  <c r="V160" i="7"/>
  <c r="V159" i="7" s="1"/>
  <c r="J123" i="7"/>
  <c r="J122" i="7" s="1"/>
  <c r="J193" i="7"/>
  <c r="H73" i="7"/>
  <c r="AF77" i="7"/>
  <c r="T73" i="7"/>
  <c r="V59" i="7"/>
  <c r="V134" i="7"/>
  <c r="J243" i="7"/>
  <c r="J242" i="7" s="1"/>
  <c r="J241" i="7" s="1"/>
  <c r="J160" i="7"/>
  <c r="J159" i="7" s="1"/>
  <c r="V174" i="7"/>
  <c r="V173" i="7" s="1"/>
  <c r="AH174" i="7"/>
  <c r="AH173" i="7" s="1"/>
  <c r="J134" i="7"/>
  <c r="V193" i="7"/>
  <c r="J174" i="7"/>
  <c r="J173" i="7" s="1"/>
  <c r="AH193" i="7"/>
  <c r="AH134" i="7"/>
  <c r="AF49" i="7"/>
  <c r="AF50" i="7"/>
  <c r="K52" i="7"/>
  <c r="L52" i="7"/>
  <c r="M52" i="7"/>
  <c r="N52" i="7"/>
  <c r="P52" i="7"/>
  <c r="Q52" i="7"/>
  <c r="R52" i="7"/>
  <c r="S52" i="7"/>
  <c r="K60" i="7"/>
  <c r="L60" i="7"/>
  <c r="M60" i="7"/>
  <c r="N60" i="7"/>
  <c r="P60" i="7"/>
  <c r="Q60" i="7"/>
  <c r="R60" i="7"/>
  <c r="S60" i="7"/>
  <c r="N179" i="7"/>
  <c r="T111" i="7"/>
  <c r="H111" i="7"/>
  <c r="AQ110" i="7"/>
  <c r="AP110" i="7"/>
  <c r="AO110" i="7"/>
  <c r="AN110" i="7"/>
  <c r="AL110" i="7"/>
  <c r="AK110" i="7"/>
  <c r="AJ110" i="7"/>
  <c r="AI110" i="7"/>
  <c r="AG110" i="7"/>
  <c r="AE110" i="7"/>
  <c r="AD110" i="7"/>
  <c r="AC110" i="7"/>
  <c r="AB110" i="7"/>
  <c r="Z110" i="7"/>
  <c r="Y110" i="7"/>
  <c r="X110" i="7"/>
  <c r="W110" i="7"/>
  <c r="U110" i="7"/>
  <c r="S110" i="7"/>
  <c r="R110" i="7"/>
  <c r="Q110" i="7"/>
  <c r="P110" i="7"/>
  <c r="N110" i="7"/>
  <c r="M110" i="7"/>
  <c r="L110" i="7"/>
  <c r="K110" i="7"/>
  <c r="I110" i="7"/>
  <c r="K104" i="7"/>
  <c r="K99" i="7" s="1"/>
  <c r="AQ104" i="7"/>
  <c r="AQ99" i="7" s="1"/>
  <c r="AF111" i="7"/>
  <c r="AV38" i="7" s="1"/>
  <c r="AO212" i="7"/>
  <c r="AO211" i="7" s="1"/>
  <c r="AO210" i="7" s="1"/>
  <c r="AO209" i="7" s="1"/>
  <c r="I212" i="7"/>
  <c r="I211" i="7" s="1"/>
  <c r="I210" i="7" s="1"/>
  <c r="I209" i="7" s="1"/>
  <c r="I66" i="7"/>
  <c r="I60" i="7"/>
  <c r="AF214" i="7"/>
  <c r="AV74" i="7" s="1"/>
  <c r="T214" i="7"/>
  <c r="AU74" i="7" s="1"/>
  <c r="H214" i="7"/>
  <c r="AT74" i="7" s="1"/>
  <c r="AF213" i="7"/>
  <c r="AV73" i="7" s="1"/>
  <c r="T213" i="7"/>
  <c r="AU73" i="7" s="1"/>
  <c r="H213" i="7"/>
  <c r="AT73" i="7" s="1"/>
  <c r="AQ212" i="7"/>
  <c r="AQ211" i="7" s="1"/>
  <c r="AQ210" i="7" s="1"/>
  <c r="AQ209" i="7" s="1"/>
  <c r="AP212" i="7"/>
  <c r="AP211" i="7" s="1"/>
  <c r="AP210" i="7" s="1"/>
  <c r="AP209" i="7" s="1"/>
  <c r="AN212" i="7"/>
  <c r="AN211" i="7" s="1"/>
  <c r="AN210" i="7" s="1"/>
  <c r="AN209" i="7" s="1"/>
  <c r="AL212" i="7"/>
  <c r="AL211" i="7" s="1"/>
  <c r="AL210" i="7" s="1"/>
  <c r="AL209" i="7" s="1"/>
  <c r="AK212" i="7"/>
  <c r="AK211" i="7" s="1"/>
  <c r="AK210" i="7" s="1"/>
  <c r="AK209" i="7" s="1"/>
  <c r="AJ212" i="7"/>
  <c r="AJ211" i="7" s="1"/>
  <c r="AJ210" i="7" s="1"/>
  <c r="AJ209" i="7" s="1"/>
  <c r="AI212" i="7"/>
  <c r="AI211" i="7" s="1"/>
  <c r="AI210" i="7" s="1"/>
  <c r="AI209" i="7" s="1"/>
  <c r="AG212" i="7"/>
  <c r="AG211" i="7" s="1"/>
  <c r="AG210" i="7" s="1"/>
  <c r="AG209" i="7" s="1"/>
  <c r="AE212" i="7"/>
  <c r="AE211" i="7" s="1"/>
  <c r="AE210" i="7" s="1"/>
  <c r="AE209" i="7" s="1"/>
  <c r="AD212" i="7"/>
  <c r="AD211" i="7" s="1"/>
  <c r="AD210" i="7" s="1"/>
  <c r="AD209" i="7" s="1"/>
  <c r="AC212" i="7"/>
  <c r="AC211" i="7" s="1"/>
  <c r="AC210" i="7" s="1"/>
  <c r="AC209" i="7" s="1"/>
  <c r="AB212" i="7"/>
  <c r="AB211" i="7" s="1"/>
  <c r="AB210" i="7" s="1"/>
  <c r="AB209" i="7" s="1"/>
  <c r="Z212" i="7"/>
  <c r="Z211" i="7" s="1"/>
  <c r="Z210" i="7" s="1"/>
  <c r="Z209" i="7" s="1"/>
  <c r="Y212" i="7"/>
  <c r="Y211" i="7" s="1"/>
  <c r="Y210" i="7" s="1"/>
  <c r="Y209" i="7" s="1"/>
  <c r="X212" i="7"/>
  <c r="X211" i="7" s="1"/>
  <c r="X210" i="7" s="1"/>
  <c r="X209" i="7" s="1"/>
  <c r="W212" i="7"/>
  <c r="W211" i="7" s="1"/>
  <c r="W210" i="7" s="1"/>
  <c r="W209" i="7" s="1"/>
  <c r="U212" i="7"/>
  <c r="U211" i="7" s="1"/>
  <c r="U210" i="7" s="1"/>
  <c r="U209" i="7" s="1"/>
  <c r="S212" i="7"/>
  <c r="S211" i="7" s="1"/>
  <c r="S210" i="7" s="1"/>
  <c r="S209" i="7" s="1"/>
  <c r="R212" i="7"/>
  <c r="R211" i="7" s="1"/>
  <c r="R210" i="7" s="1"/>
  <c r="R209" i="7" s="1"/>
  <c r="Q212" i="7"/>
  <c r="Q211" i="7" s="1"/>
  <c r="Q210" i="7" s="1"/>
  <c r="Q209" i="7" s="1"/>
  <c r="P212" i="7"/>
  <c r="P211" i="7" s="1"/>
  <c r="P210" i="7" s="1"/>
  <c r="P209" i="7" s="1"/>
  <c r="N212" i="7"/>
  <c r="N211" i="7" s="1"/>
  <c r="N210" i="7" s="1"/>
  <c r="N209" i="7" s="1"/>
  <c r="M212" i="7"/>
  <c r="M211" i="7" s="1"/>
  <c r="M210" i="7" s="1"/>
  <c r="M209" i="7" s="1"/>
  <c r="L212" i="7"/>
  <c r="L211" i="7" s="1"/>
  <c r="L210" i="7" s="1"/>
  <c r="L209" i="7" s="1"/>
  <c r="K212" i="7"/>
  <c r="K211" i="7" s="1"/>
  <c r="K210" i="7" s="1"/>
  <c r="K209" i="7" s="1"/>
  <c r="V98" i="7" l="1"/>
  <c r="AU62" i="7"/>
  <c r="AU38" i="7"/>
  <c r="AT62" i="7"/>
  <c r="AT38" i="7"/>
  <c r="J46" i="7"/>
  <c r="J16" i="7" s="1"/>
  <c r="AA12" i="7"/>
  <c r="AA13" i="7" s="1"/>
  <c r="AM12" i="7"/>
  <c r="AM10" i="12" s="1"/>
  <c r="O12" i="7"/>
  <c r="O10" i="9" s="1"/>
  <c r="J172" i="7"/>
  <c r="V97" i="7"/>
  <c r="AV62" i="7"/>
  <c r="J98" i="7"/>
  <c r="J97" i="7" s="1"/>
  <c r="AF9" i="9"/>
  <c r="T9" i="9"/>
  <c r="AH98" i="7"/>
  <c r="AH97" i="7" s="1"/>
  <c r="H71" i="7"/>
  <c r="T72" i="7"/>
  <c r="AH46" i="7"/>
  <c r="AH16" i="7" s="1"/>
  <c r="T71" i="7"/>
  <c r="AH172" i="7"/>
  <c r="AF72" i="7"/>
  <c r="H72" i="7"/>
  <c r="V46" i="7"/>
  <c r="V16" i="7" s="1"/>
  <c r="AF110" i="7"/>
  <c r="V172" i="7"/>
  <c r="I59" i="7"/>
  <c r="I46" i="7" s="1"/>
  <c r="I16" i="7" s="1"/>
  <c r="T209" i="7"/>
  <c r="T110" i="7"/>
  <c r="H110" i="7"/>
  <c r="H209" i="7"/>
  <c r="T210" i="7"/>
  <c r="H211" i="7"/>
  <c r="G36" i="5" s="1"/>
  <c r="AF212" i="7"/>
  <c r="AF210" i="7"/>
  <c r="AF209" i="7"/>
  <c r="H212" i="7"/>
  <c r="T211" i="7"/>
  <c r="H36" i="5" s="1"/>
  <c r="AF211" i="7"/>
  <c r="I36" i="5" s="1"/>
  <c r="T212" i="7"/>
  <c r="H210" i="7"/>
  <c r="AF187" i="7"/>
  <c r="AV31" i="7" s="1"/>
  <c r="AF186" i="7"/>
  <c r="AV30" i="7" s="1"/>
  <c r="AF184" i="7"/>
  <c r="AF183" i="7"/>
  <c r="AF182" i="7"/>
  <c r="AF181" i="7"/>
  <c r="AF180" i="7"/>
  <c r="AF178" i="7"/>
  <c r="AF177" i="7"/>
  <c r="AF176" i="7"/>
  <c r="AF258" i="7"/>
  <c r="AF257" i="7"/>
  <c r="AF254" i="7"/>
  <c r="AF252" i="7"/>
  <c r="AF251" i="7"/>
  <c r="AF250" i="7"/>
  <c r="AF249" i="7"/>
  <c r="AF247" i="7"/>
  <c r="AF246" i="7"/>
  <c r="AF245" i="7"/>
  <c r="AF235" i="7"/>
  <c r="AF234" i="7"/>
  <c r="AF231" i="7"/>
  <c r="AF229" i="7"/>
  <c r="AF228" i="7"/>
  <c r="AF227" i="7"/>
  <c r="AF226" i="7"/>
  <c r="AF224" i="7"/>
  <c r="AF223" i="7"/>
  <c r="AF222" i="7"/>
  <c r="AF68" i="7"/>
  <c r="AF67" i="7"/>
  <c r="AF65" i="7"/>
  <c r="AF64" i="7"/>
  <c r="AF63" i="7"/>
  <c r="AF62" i="7"/>
  <c r="AF61" i="7"/>
  <c r="AF56" i="7"/>
  <c r="AF55" i="7"/>
  <c r="AF54" i="7"/>
  <c r="AF53" i="7"/>
  <c r="AF51" i="7"/>
  <c r="AF169" i="7"/>
  <c r="AF168" i="7"/>
  <c r="AF167" i="7"/>
  <c r="AF166" i="7"/>
  <c r="AF164" i="7"/>
  <c r="AF163" i="7"/>
  <c r="AF162" i="7"/>
  <c r="AF147" i="7"/>
  <c r="AF144" i="7"/>
  <c r="AF143" i="7"/>
  <c r="AF142" i="7"/>
  <c r="AF141" i="7"/>
  <c r="AF132" i="7"/>
  <c r="AF131" i="7"/>
  <c r="AF130" i="7"/>
  <c r="AF129" i="7"/>
  <c r="AF127" i="7"/>
  <c r="AF126" i="7"/>
  <c r="AF125" i="7"/>
  <c r="AF119" i="7"/>
  <c r="AF118" i="7"/>
  <c r="AF116" i="7"/>
  <c r="AF114" i="7"/>
  <c r="AF109" i="7"/>
  <c r="AF108" i="7"/>
  <c r="AF107" i="7"/>
  <c r="AF106" i="7"/>
  <c r="AF105" i="7"/>
  <c r="AF207" i="7"/>
  <c r="AF206" i="7"/>
  <c r="AF201" i="7"/>
  <c r="AF200" i="7"/>
  <c r="AF197" i="7"/>
  <c r="AF196" i="7"/>
  <c r="T258" i="7"/>
  <c r="T257" i="7"/>
  <c r="T256" i="7"/>
  <c r="T255" i="7"/>
  <c r="T254" i="7"/>
  <c r="T253" i="7"/>
  <c r="T252" i="7"/>
  <c r="T251" i="7"/>
  <c r="T250" i="7"/>
  <c r="T249" i="7"/>
  <c r="T248" i="7"/>
  <c r="T247" i="7"/>
  <c r="T246" i="7"/>
  <c r="T245" i="7"/>
  <c r="T244" i="7"/>
  <c r="T243" i="7"/>
  <c r="T242" i="7"/>
  <c r="T241" i="7"/>
  <c r="T235" i="7"/>
  <c r="T234" i="7"/>
  <c r="T233" i="7"/>
  <c r="T232" i="7"/>
  <c r="T231" i="7"/>
  <c r="T230" i="7"/>
  <c r="T229" i="7"/>
  <c r="T228" i="7"/>
  <c r="T227" i="7"/>
  <c r="T226" i="7"/>
  <c r="T225" i="7"/>
  <c r="T224" i="7"/>
  <c r="T223" i="7"/>
  <c r="T222" i="7"/>
  <c r="T221" i="7"/>
  <c r="T220" i="7"/>
  <c r="T219" i="7"/>
  <c r="T218" i="7"/>
  <c r="T68" i="7"/>
  <c r="T67" i="7"/>
  <c r="T65" i="7"/>
  <c r="T64" i="7"/>
  <c r="T63" i="7"/>
  <c r="T62" i="7"/>
  <c r="T61" i="7"/>
  <c r="T56" i="7"/>
  <c r="T55" i="7"/>
  <c r="T54" i="7"/>
  <c r="T53" i="7"/>
  <c r="T51" i="7"/>
  <c r="T50" i="7"/>
  <c r="T169" i="7"/>
  <c r="T168" i="7"/>
  <c r="T167" i="7"/>
  <c r="T166" i="7"/>
  <c r="T164" i="7"/>
  <c r="T163" i="7"/>
  <c r="T162" i="7"/>
  <c r="T147" i="7"/>
  <c r="T144" i="7"/>
  <c r="T143" i="7"/>
  <c r="T142" i="7"/>
  <c r="T141" i="7"/>
  <c r="T132" i="7"/>
  <c r="T131" i="7"/>
  <c r="T130" i="7"/>
  <c r="T129" i="7"/>
  <c r="T127" i="7"/>
  <c r="T126" i="7"/>
  <c r="T125" i="7"/>
  <c r="T119" i="7"/>
  <c r="T118" i="7"/>
  <c r="T116" i="7"/>
  <c r="T114" i="7"/>
  <c r="T109" i="7"/>
  <c r="T108" i="7"/>
  <c r="AU27" i="7" s="1"/>
  <c r="T107" i="7"/>
  <c r="T106" i="7"/>
  <c r="T105" i="7"/>
  <c r="T207" i="7"/>
  <c r="T206" i="7"/>
  <c r="T201" i="7"/>
  <c r="T200" i="7"/>
  <c r="T197" i="7"/>
  <c r="T196" i="7"/>
  <c r="T187" i="7"/>
  <c r="AU31" i="7" s="1"/>
  <c r="T186" i="7"/>
  <c r="AU30" i="7" s="1"/>
  <c r="T184" i="7"/>
  <c r="T183" i="7"/>
  <c r="T182" i="7"/>
  <c r="T181" i="7"/>
  <c r="T180" i="7"/>
  <c r="T178" i="7"/>
  <c r="T177" i="7"/>
  <c r="T176" i="7"/>
  <c r="AQ256" i="7"/>
  <c r="AP256" i="7"/>
  <c r="AP255" i="7" s="1"/>
  <c r="AO256" i="7"/>
  <c r="AO255" i="7" s="1"/>
  <c r="AN256" i="7"/>
  <c r="AN255" i="7" s="1"/>
  <c r="AL256" i="7"/>
  <c r="AL255" i="7" s="1"/>
  <c r="AK256" i="7"/>
  <c r="AK255" i="7" s="1"/>
  <c r="AJ256" i="7"/>
  <c r="AJ255" i="7" s="1"/>
  <c r="AI256" i="7"/>
  <c r="AQ255" i="7"/>
  <c r="AQ253" i="7"/>
  <c r="AP253" i="7"/>
  <c r="AO253" i="7"/>
  <c r="AN253" i="7"/>
  <c r="AL253" i="7"/>
  <c r="AK253" i="7"/>
  <c r="AJ253" i="7"/>
  <c r="AI253" i="7"/>
  <c r="AQ248" i="7"/>
  <c r="AP248" i="7"/>
  <c r="AO248" i="7"/>
  <c r="AN248" i="7"/>
  <c r="AL248" i="7"/>
  <c r="AK248" i="7"/>
  <c r="AJ248" i="7"/>
  <c r="AI248" i="7"/>
  <c r="AQ244" i="7"/>
  <c r="AP244" i="7"/>
  <c r="AO244" i="7"/>
  <c r="AN244" i="7"/>
  <c r="AN243" i="7" s="1"/>
  <c r="AL244" i="7"/>
  <c r="AL243" i="7" s="1"/>
  <c r="AK244" i="7"/>
  <c r="AJ244" i="7"/>
  <c r="AI244" i="7"/>
  <c r="AQ233" i="7"/>
  <c r="AP233" i="7"/>
  <c r="AP232" i="7" s="1"/>
  <c r="AO233" i="7"/>
  <c r="AO232" i="7" s="1"/>
  <c r="AN233" i="7"/>
  <c r="AN232" i="7" s="1"/>
  <c r="AL233" i="7"/>
  <c r="AL232" i="7" s="1"/>
  <c r="AK233" i="7"/>
  <c r="AK232" i="7" s="1"/>
  <c r="AJ233" i="7"/>
  <c r="AJ232" i="7" s="1"/>
  <c r="AI233" i="7"/>
  <c r="AQ232" i="7"/>
  <c r="AQ230" i="7"/>
  <c r="AP230" i="7"/>
  <c r="AO230" i="7"/>
  <c r="AN230" i="7"/>
  <c r="AL230" i="7"/>
  <c r="AK230" i="7"/>
  <c r="AJ230" i="7"/>
  <c r="AI230" i="7"/>
  <c r="AQ225" i="7"/>
  <c r="AP225" i="7"/>
  <c r="AO225" i="7"/>
  <c r="AN225" i="7"/>
  <c r="AL225" i="7"/>
  <c r="AK225" i="7"/>
  <c r="AJ225" i="7"/>
  <c r="AI225" i="7"/>
  <c r="AQ221" i="7"/>
  <c r="AP221" i="7"/>
  <c r="AO221" i="7"/>
  <c r="AO220" i="7" s="1"/>
  <c r="AN221" i="7"/>
  <c r="AN220" i="7" s="1"/>
  <c r="AL221" i="7"/>
  <c r="AK221" i="7"/>
  <c r="AJ221" i="7"/>
  <c r="AJ220" i="7" s="1"/>
  <c r="AI221" i="7"/>
  <c r="AI220" i="7" s="1"/>
  <c r="AQ66" i="7"/>
  <c r="AP66" i="7"/>
  <c r="AO66" i="7"/>
  <c r="AN66" i="7"/>
  <c r="AL66" i="7"/>
  <c r="AK66" i="7"/>
  <c r="AJ66" i="7"/>
  <c r="AI66" i="7"/>
  <c r="AG66" i="7"/>
  <c r="AQ60" i="7"/>
  <c r="AP60" i="7"/>
  <c r="AO60" i="7"/>
  <c r="AN60" i="7"/>
  <c r="AL60" i="7"/>
  <c r="AK60" i="7"/>
  <c r="AJ60" i="7"/>
  <c r="AI60" i="7"/>
  <c r="AG60" i="7"/>
  <c r="AQ52" i="7"/>
  <c r="AP52" i="7"/>
  <c r="AO52" i="7"/>
  <c r="AN52" i="7"/>
  <c r="AL52" i="7"/>
  <c r="AK52" i="7"/>
  <c r="AJ52" i="7"/>
  <c r="AI52" i="7"/>
  <c r="AG52" i="7"/>
  <c r="AQ48" i="7"/>
  <c r="AP48" i="7"/>
  <c r="AO48" i="7"/>
  <c r="AN48" i="7"/>
  <c r="AL48" i="7"/>
  <c r="AK48" i="7"/>
  <c r="AJ48" i="7"/>
  <c r="AI48" i="7"/>
  <c r="AG48" i="7"/>
  <c r="AQ165" i="7"/>
  <c r="AP165" i="7"/>
  <c r="AO165" i="7"/>
  <c r="AN165" i="7"/>
  <c r="AL165" i="7"/>
  <c r="AK165" i="7"/>
  <c r="AJ165" i="7"/>
  <c r="AI165" i="7"/>
  <c r="AG165" i="7"/>
  <c r="AQ161" i="7"/>
  <c r="AP161" i="7"/>
  <c r="AO161" i="7"/>
  <c r="AN161" i="7"/>
  <c r="AL161" i="7"/>
  <c r="AK161" i="7"/>
  <c r="AJ161" i="7"/>
  <c r="AI161" i="7"/>
  <c r="AG161" i="7"/>
  <c r="AQ146" i="7"/>
  <c r="AQ145" i="7" s="1"/>
  <c r="AP146" i="7"/>
  <c r="AP145" i="7" s="1"/>
  <c r="AO146" i="7"/>
  <c r="AO145" i="7" s="1"/>
  <c r="AN146" i="7"/>
  <c r="AN145" i="7" s="1"/>
  <c r="AL146" i="7"/>
  <c r="AL145" i="7" s="1"/>
  <c r="AK146" i="7"/>
  <c r="AK145" i="7" s="1"/>
  <c r="AJ146" i="7"/>
  <c r="AJ145" i="7" s="1"/>
  <c r="AI146" i="7"/>
  <c r="AI145" i="7" s="1"/>
  <c r="AG146" i="7"/>
  <c r="AQ140" i="7"/>
  <c r="AQ135" i="7" s="1"/>
  <c r="AP140" i="7"/>
  <c r="AP135" i="7" s="1"/>
  <c r="AO140" i="7"/>
  <c r="AO135" i="7" s="1"/>
  <c r="AN140" i="7"/>
  <c r="AN135" i="7" s="1"/>
  <c r="AL140" i="7"/>
  <c r="AL135" i="7" s="1"/>
  <c r="AK140" i="7"/>
  <c r="AK135" i="7" s="1"/>
  <c r="AJ140" i="7"/>
  <c r="AJ135" i="7" s="1"/>
  <c r="AI140" i="7"/>
  <c r="AI135" i="7" s="1"/>
  <c r="AG140" i="7"/>
  <c r="AG135" i="7" s="1"/>
  <c r="AQ128" i="7"/>
  <c r="AP128" i="7"/>
  <c r="AO128" i="7"/>
  <c r="AN128" i="7"/>
  <c r="AL128" i="7"/>
  <c r="AK128" i="7"/>
  <c r="AJ128" i="7"/>
  <c r="AI128" i="7"/>
  <c r="AG128" i="7"/>
  <c r="AQ124" i="7"/>
  <c r="AP124" i="7"/>
  <c r="AO124" i="7"/>
  <c r="AN124" i="7"/>
  <c r="AL124" i="7"/>
  <c r="AK124" i="7"/>
  <c r="AJ124" i="7"/>
  <c r="AI124" i="7"/>
  <c r="AG124" i="7"/>
  <c r="AQ117" i="7"/>
  <c r="AP117" i="7"/>
  <c r="AO117" i="7"/>
  <c r="AN117" i="7"/>
  <c r="AL117" i="7"/>
  <c r="AK117" i="7"/>
  <c r="AJ117" i="7"/>
  <c r="AI117" i="7"/>
  <c r="AG117" i="7"/>
  <c r="AQ113" i="7"/>
  <c r="AP113" i="7"/>
  <c r="AO113" i="7"/>
  <c r="AN113" i="7"/>
  <c r="AL113" i="7"/>
  <c r="AK113" i="7"/>
  <c r="AJ113" i="7"/>
  <c r="AI113" i="7"/>
  <c r="AG113" i="7"/>
  <c r="AP104" i="7"/>
  <c r="AP99" i="7" s="1"/>
  <c r="AO104" i="7"/>
  <c r="AO99" i="7" s="1"/>
  <c r="AN104" i="7"/>
  <c r="AN99" i="7" s="1"/>
  <c r="AL104" i="7"/>
  <c r="AL99" i="7" s="1"/>
  <c r="AK104" i="7"/>
  <c r="AK99" i="7" s="1"/>
  <c r="AJ104" i="7"/>
  <c r="AJ99" i="7" s="1"/>
  <c r="AI104" i="7"/>
  <c r="AI99" i="7" s="1"/>
  <c r="AG104" i="7"/>
  <c r="AG99" i="7" s="1"/>
  <c r="AQ205" i="7"/>
  <c r="AQ204" i="7" s="1"/>
  <c r="AQ203" i="7" s="1"/>
  <c r="AP205" i="7"/>
  <c r="AP204" i="7" s="1"/>
  <c r="AP203" i="7" s="1"/>
  <c r="AO205" i="7"/>
  <c r="AO204" i="7" s="1"/>
  <c r="AO203" i="7" s="1"/>
  <c r="AN205" i="7"/>
  <c r="AN204" i="7" s="1"/>
  <c r="AN203" i="7" s="1"/>
  <c r="AL205" i="7"/>
  <c r="AL204" i="7" s="1"/>
  <c r="AL203" i="7" s="1"/>
  <c r="AK205" i="7"/>
  <c r="AK204" i="7" s="1"/>
  <c r="AK203" i="7" s="1"/>
  <c r="AJ205" i="7"/>
  <c r="AJ204" i="7" s="1"/>
  <c r="AJ203" i="7" s="1"/>
  <c r="AI205" i="7"/>
  <c r="AI204" i="7" s="1"/>
  <c r="AI203" i="7" s="1"/>
  <c r="AG205" i="7"/>
  <c r="AQ199" i="7"/>
  <c r="AQ198" i="7" s="1"/>
  <c r="AP199" i="7"/>
  <c r="AP198" i="7" s="1"/>
  <c r="AO199" i="7"/>
  <c r="AO198" i="7" s="1"/>
  <c r="AN199" i="7"/>
  <c r="AN198" i="7" s="1"/>
  <c r="AL199" i="7"/>
  <c r="AL198" i="7" s="1"/>
  <c r="AK199" i="7"/>
  <c r="AK198" i="7" s="1"/>
  <c r="AJ199" i="7"/>
  <c r="AJ198" i="7" s="1"/>
  <c r="AI199" i="7"/>
  <c r="AG199" i="7"/>
  <c r="AG198" i="7" s="1"/>
  <c r="AQ195" i="7"/>
  <c r="AQ194" i="7" s="1"/>
  <c r="AP195" i="7"/>
  <c r="AP194" i="7" s="1"/>
  <c r="AO195" i="7"/>
  <c r="AO194" i="7" s="1"/>
  <c r="AN195" i="7"/>
  <c r="AN194" i="7" s="1"/>
  <c r="AL195" i="7"/>
  <c r="AL194" i="7" s="1"/>
  <c r="AK195" i="7"/>
  <c r="AK194" i="7" s="1"/>
  <c r="AJ195" i="7"/>
  <c r="AJ194" i="7" s="1"/>
  <c r="AI195" i="7"/>
  <c r="AI194" i="7" s="1"/>
  <c r="AG195" i="7"/>
  <c r="AQ185" i="7"/>
  <c r="AP185" i="7"/>
  <c r="AO185" i="7"/>
  <c r="AN185" i="7"/>
  <c r="AL185" i="7"/>
  <c r="AK185" i="7"/>
  <c r="AJ185" i="7"/>
  <c r="AI185" i="7"/>
  <c r="AG185" i="7"/>
  <c r="AQ179" i="7"/>
  <c r="AP179" i="7"/>
  <c r="AO179" i="7"/>
  <c r="AN179" i="7"/>
  <c r="AL179" i="7"/>
  <c r="AK179" i="7"/>
  <c r="AJ179" i="7"/>
  <c r="AI179" i="7"/>
  <c r="AG179" i="7"/>
  <c r="AQ175" i="7"/>
  <c r="AP175" i="7"/>
  <c r="AO175" i="7"/>
  <c r="AN175" i="7"/>
  <c r="AL175" i="7"/>
  <c r="AK175" i="7"/>
  <c r="AJ175" i="7"/>
  <c r="AI175" i="7"/>
  <c r="AG175" i="7"/>
  <c r="AE66" i="7"/>
  <c r="AD66" i="7"/>
  <c r="AC66" i="7"/>
  <c r="AB66" i="7"/>
  <c r="Z66" i="7"/>
  <c r="Y66" i="7"/>
  <c r="X66" i="7"/>
  <c r="W66" i="7"/>
  <c r="U66" i="7"/>
  <c r="AE60" i="7"/>
  <c r="AD60" i="7"/>
  <c r="AC60" i="7"/>
  <c r="AB60" i="7"/>
  <c r="Z60" i="7"/>
  <c r="Y60" i="7"/>
  <c r="X60" i="7"/>
  <c r="W60" i="7"/>
  <c r="U60" i="7"/>
  <c r="AE52" i="7"/>
  <c r="AD52" i="7"/>
  <c r="AC52" i="7"/>
  <c r="AB52" i="7"/>
  <c r="Z52" i="7"/>
  <c r="Y52" i="7"/>
  <c r="X52" i="7"/>
  <c r="W52" i="7"/>
  <c r="U52" i="7"/>
  <c r="AE48" i="7"/>
  <c r="AD48" i="7"/>
  <c r="AC48" i="7"/>
  <c r="AB48" i="7"/>
  <c r="Z48" i="7"/>
  <c r="Y48" i="7"/>
  <c r="X48" i="7"/>
  <c r="W48" i="7"/>
  <c r="U48" i="7"/>
  <c r="AE165" i="7"/>
  <c r="AD165" i="7"/>
  <c r="AC165" i="7"/>
  <c r="AB165" i="7"/>
  <c r="Z165" i="7"/>
  <c r="Y165" i="7"/>
  <c r="X165" i="7"/>
  <c r="W165" i="7"/>
  <c r="U165" i="7"/>
  <c r="AE161" i="7"/>
  <c r="AD161" i="7"/>
  <c r="AC161" i="7"/>
  <c r="AB161" i="7"/>
  <c r="Z161" i="7"/>
  <c r="Y161" i="7"/>
  <c r="X161" i="7"/>
  <c r="W161" i="7"/>
  <c r="U161" i="7"/>
  <c r="AE146" i="7"/>
  <c r="AE145" i="7" s="1"/>
  <c r="AD146" i="7"/>
  <c r="AD145" i="7" s="1"/>
  <c r="AC146" i="7"/>
  <c r="AC145" i="7" s="1"/>
  <c r="AB146" i="7"/>
  <c r="AB145" i="7" s="1"/>
  <c r="Z146" i="7"/>
  <c r="Z145" i="7" s="1"/>
  <c r="Y146" i="7"/>
  <c r="Y145" i="7" s="1"/>
  <c r="X146" i="7"/>
  <c r="X145" i="7" s="1"/>
  <c r="W146" i="7"/>
  <c r="W145" i="7" s="1"/>
  <c r="U146" i="7"/>
  <c r="AE140" i="7"/>
  <c r="AE135" i="7" s="1"/>
  <c r="AD140" i="7"/>
  <c r="AD135" i="7" s="1"/>
  <c r="AC140" i="7"/>
  <c r="AC135" i="7" s="1"/>
  <c r="AB140" i="7"/>
  <c r="AB135" i="7" s="1"/>
  <c r="Z140" i="7"/>
  <c r="Z135" i="7" s="1"/>
  <c r="Y140" i="7"/>
  <c r="Y135" i="7" s="1"/>
  <c r="X140" i="7"/>
  <c r="X135" i="7" s="1"/>
  <c r="W140" i="7"/>
  <c r="W135" i="7" s="1"/>
  <c r="U140" i="7"/>
  <c r="U135" i="7" s="1"/>
  <c r="AE128" i="7"/>
  <c r="AD128" i="7"/>
  <c r="AC128" i="7"/>
  <c r="AB128" i="7"/>
  <c r="Z128" i="7"/>
  <c r="Y128" i="7"/>
  <c r="X128" i="7"/>
  <c r="W128" i="7"/>
  <c r="U128" i="7"/>
  <c r="AE124" i="7"/>
  <c r="AD124" i="7"/>
  <c r="AC124" i="7"/>
  <c r="AB124" i="7"/>
  <c r="Z124" i="7"/>
  <c r="Y124" i="7"/>
  <c r="X124" i="7"/>
  <c r="W124" i="7"/>
  <c r="U124" i="7"/>
  <c r="AE117" i="7"/>
  <c r="AD117" i="7"/>
  <c r="AC117" i="7"/>
  <c r="AB117" i="7"/>
  <c r="Z117" i="7"/>
  <c r="Y117" i="7"/>
  <c r="X117" i="7"/>
  <c r="W117" i="7"/>
  <c r="U117" i="7"/>
  <c r="AE113" i="7"/>
  <c r="AD113" i="7"/>
  <c r="AC113" i="7"/>
  <c r="AB113" i="7"/>
  <c r="Z113" i="7"/>
  <c r="Y113" i="7"/>
  <c r="X113" i="7"/>
  <c r="W113" i="7"/>
  <c r="U113" i="7"/>
  <c r="AE104" i="7"/>
  <c r="AE99" i="7" s="1"/>
  <c r="AD104" i="7"/>
  <c r="AD99" i="7" s="1"/>
  <c r="AC104" i="7"/>
  <c r="AC99" i="7" s="1"/>
  <c r="AB104" i="7"/>
  <c r="AB99" i="7" s="1"/>
  <c r="Z104" i="7"/>
  <c r="Z99" i="7" s="1"/>
  <c r="Y104" i="7"/>
  <c r="Y99" i="7" s="1"/>
  <c r="X104" i="7"/>
  <c r="X99" i="7" s="1"/>
  <c r="W104" i="7"/>
  <c r="W99" i="7" s="1"/>
  <c r="U104" i="7"/>
  <c r="U99" i="7" s="1"/>
  <c r="AE205" i="7"/>
  <c r="AE204" i="7" s="1"/>
  <c r="AE203" i="7" s="1"/>
  <c r="AD205" i="7"/>
  <c r="AD204" i="7" s="1"/>
  <c r="AD203" i="7" s="1"/>
  <c r="AC205" i="7"/>
  <c r="AC204" i="7" s="1"/>
  <c r="AC203" i="7" s="1"/>
  <c r="AB205" i="7"/>
  <c r="AB204" i="7" s="1"/>
  <c r="AB203" i="7" s="1"/>
  <c r="Z205" i="7"/>
  <c r="Z204" i="7" s="1"/>
  <c r="Z203" i="7" s="1"/>
  <c r="Y205" i="7"/>
  <c r="Y204" i="7" s="1"/>
  <c r="Y203" i="7" s="1"/>
  <c r="X205" i="7"/>
  <c r="X204" i="7" s="1"/>
  <c r="X203" i="7" s="1"/>
  <c r="W205" i="7"/>
  <c r="W204" i="7" s="1"/>
  <c r="W203" i="7" s="1"/>
  <c r="U205" i="7"/>
  <c r="U204" i="7" s="1"/>
  <c r="U203" i="7" s="1"/>
  <c r="AE199" i="7"/>
  <c r="AE198" i="7" s="1"/>
  <c r="AD199" i="7"/>
  <c r="AC199" i="7"/>
  <c r="AC198" i="7" s="1"/>
  <c r="AB199" i="7"/>
  <c r="AB198" i="7" s="1"/>
  <c r="Z199" i="7"/>
  <c r="Z198" i="7" s="1"/>
  <c r="Y199" i="7"/>
  <c r="Y198" i="7" s="1"/>
  <c r="X199" i="7"/>
  <c r="X198" i="7" s="1"/>
  <c r="W199" i="7"/>
  <c r="W198" i="7" s="1"/>
  <c r="U199" i="7"/>
  <c r="AD198" i="7"/>
  <c r="AE195" i="7"/>
  <c r="AE194" i="7" s="1"/>
  <c r="AD195" i="7"/>
  <c r="AC195" i="7"/>
  <c r="AC194" i="7" s="1"/>
  <c r="AB195" i="7"/>
  <c r="AB194" i="7" s="1"/>
  <c r="Z195" i="7"/>
  <c r="Z194" i="7" s="1"/>
  <c r="Y195" i="7"/>
  <c r="Y194" i="7" s="1"/>
  <c r="X195" i="7"/>
  <c r="X194" i="7" s="1"/>
  <c r="W195" i="7"/>
  <c r="W194" i="7" s="1"/>
  <c r="U195" i="7"/>
  <c r="AD194" i="7"/>
  <c r="AE185" i="7"/>
  <c r="AD185" i="7"/>
  <c r="AC185" i="7"/>
  <c r="AB185" i="7"/>
  <c r="Z185" i="7"/>
  <c r="Y185" i="7"/>
  <c r="X185" i="7"/>
  <c r="W185" i="7"/>
  <c r="U185" i="7"/>
  <c r="AE179" i="7"/>
  <c r="AD179" i="7"/>
  <c r="AC179" i="7"/>
  <c r="AB179" i="7"/>
  <c r="Z179" i="7"/>
  <c r="Y179" i="7"/>
  <c r="X179" i="7"/>
  <c r="W179" i="7"/>
  <c r="U179" i="7"/>
  <c r="AE175" i="7"/>
  <c r="AD175" i="7"/>
  <c r="AC175" i="7"/>
  <c r="AB175" i="7"/>
  <c r="Z175" i="7"/>
  <c r="Y175" i="7"/>
  <c r="X175" i="7"/>
  <c r="W175" i="7"/>
  <c r="U175" i="7"/>
  <c r="AV22" i="7" l="1"/>
  <c r="AU20" i="7"/>
  <c r="AV21" i="7"/>
  <c r="AV27" i="7"/>
  <c r="AV20" i="7"/>
  <c r="AU22" i="7"/>
  <c r="AU25" i="7"/>
  <c r="AU28" i="7"/>
  <c r="AU41" i="7"/>
  <c r="AU43" i="7"/>
  <c r="AU82" i="7"/>
  <c r="AV25" i="7"/>
  <c r="AV28" i="7"/>
  <c r="AV41" i="7"/>
  <c r="AV43" i="7"/>
  <c r="AV82" i="7"/>
  <c r="AU21" i="7"/>
  <c r="AU24" i="7"/>
  <c r="AU26" i="7"/>
  <c r="AU40" i="7"/>
  <c r="AV24" i="7"/>
  <c r="AV26" i="7"/>
  <c r="AV40" i="7"/>
  <c r="AU66" i="7"/>
  <c r="AU42" i="7"/>
  <c r="AU68" i="7"/>
  <c r="AU44" i="7"/>
  <c r="AV66" i="7"/>
  <c r="AV42" i="7"/>
  <c r="AV68" i="7"/>
  <c r="AV44" i="7"/>
  <c r="AI47" i="7"/>
  <c r="AN47" i="7"/>
  <c r="W47" i="7"/>
  <c r="AB47" i="7"/>
  <c r="AA10" i="12"/>
  <c r="AA10" i="9"/>
  <c r="AM10" i="9"/>
  <c r="AM13" i="7"/>
  <c r="O10" i="12"/>
  <c r="O13" i="7"/>
  <c r="J12" i="7"/>
  <c r="J10" i="12" s="1"/>
  <c r="U47" i="7"/>
  <c r="Z47" i="7"/>
  <c r="AE47" i="7"/>
  <c r="AG47" i="7"/>
  <c r="AL47" i="7"/>
  <c r="AQ47" i="7"/>
  <c r="AV70" i="7"/>
  <c r="AU57" i="7"/>
  <c r="AU58" i="7"/>
  <c r="AV58" i="7"/>
  <c r="AV57" i="7"/>
  <c r="X47" i="7"/>
  <c r="AC47" i="7"/>
  <c r="AJ47" i="7"/>
  <c r="AO47" i="7"/>
  <c r="AV67" i="7"/>
  <c r="Y47" i="7"/>
  <c r="AD47" i="7"/>
  <c r="AK47" i="7"/>
  <c r="AP47" i="7"/>
  <c r="AV47" i="7"/>
  <c r="AH12" i="7"/>
  <c r="AL220" i="7"/>
  <c r="AL219" i="7" s="1"/>
  <c r="AL218" i="7" s="1"/>
  <c r="V12" i="7"/>
  <c r="AF71" i="7"/>
  <c r="AU54" i="7"/>
  <c r="AV54" i="7"/>
  <c r="AU64" i="7"/>
  <c r="AU70" i="7"/>
  <c r="AV65" i="7"/>
  <c r="AV71" i="7"/>
  <c r="AV64" i="7"/>
  <c r="AU65" i="7"/>
  <c r="AU71" i="7"/>
  <c r="AU67" i="7"/>
  <c r="AU51" i="7"/>
  <c r="AU49" i="7"/>
  <c r="AU55" i="7"/>
  <c r="AV49" i="7"/>
  <c r="AV48" i="7"/>
  <c r="AU48" i="7"/>
  <c r="AV51" i="7"/>
  <c r="AV55" i="7"/>
  <c r="AV53" i="7"/>
  <c r="AV52" i="7"/>
  <c r="AU52" i="7"/>
  <c r="AU53" i="7"/>
  <c r="AU47" i="7"/>
  <c r="AK134" i="7"/>
  <c r="AP134" i="7"/>
  <c r="AI134" i="7"/>
  <c r="Y134" i="7"/>
  <c r="AD134" i="7"/>
  <c r="W134" i="7"/>
  <c r="Z193" i="7"/>
  <c r="AE193" i="7"/>
  <c r="AC112" i="7"/>
  <c r="Z123" i="7"/>
  <c r="Z122" i="7" s="1"/>
  <c r="AE123" i="7"/>
  <c r="AE122" i="7" s="1"/>
  <c r="AL193" i="7"/>
  <c r="AJ112" i="7"/>
  <c r="AO112" i="7"/>
  <c r="AL123" i="7"/>
  <c r="AL122" i="7" s="1"/>
  <c r="AO160" i="7"/>
  <c r="AO159" i="7" s="1"/>
  <c r="AG174" i="7"/>
  <c r="AG173" i="7" s="1"/>
  <c r="AF248" i="7"/>
  <c r="AF253" i="7"/>
  <c r="AO193" i="7"/>
  <c r="AJ193" i="7"/>
  <c r="AL112" i="7"/>
  <c r="X174" i="7"/>
  <c r="X173" i="7" s="1"/>
  <c r="AC174" i="7"/>
  <c r="AC173" i="7" s="1"/>
  <c r="T179" i="7"/>
  <c r="T185" i="7"/>
  <c r="Y112" i="7"/>
  <c r="AD112" i="7"/>
  <c r="AD98" i="7" s="1"/>
  <c r="X112" i="7"/>
  <c r="U59" i="7"/>
  <c r="Z59" i="7"/>
  <c r="AE59" i="7"/>
  <c r="Y59" i="7"/>
  <c r="AD59" i="7"/>
  <c r="AN160" i="7"/>
  <c r="AN159" i="7" s="1"/>
  <c r="AQ160" i="7"/>
  <c r="AQ159" i="7" s="1"/>
  <c r="AF230" i="7"/>
  <c r="T113" i="7"/>
  <c r="T161" i="7"/>
  <c r="AF205" i="7"/>
  <c r="AF113" i="7"/>
  <c r="AF128" i="7"/>
  <c r="T175" i="7"/>
  <c r="W112" i="7"/>
  <c r="AB112" i="7"/>
  <c r="U112" i="7"/>
  <c r="AE112" i="7"/>
  <c r="T165" i="7"/>
  <c r="T48" i="7"/>
  <c r="X59" i="7"/>
  <c r="AC59" i="7"/>
  <c r="AK160" i="7"/>
  <c r="AK159" i="7" s="1"/>
  <c r="AP160" i="7"/>
  <c r="AP159" i="7" s="1"/>
  <c r="AJ160" i="7"/>
  <c r="AJ159" i="7" s="1"/>
  <c r="AI59" i="7"/>
  <c r="AN59" i="7"/>
  <c r="AF66" i="7"/>
  <c r="AN219" i="7"/>
  <c r="AN218" i="7" s="1"/>
  <c r="T140" i="7"/>
  <c r="U194" i="7"/>
  <c r="T195" i="7"/>
  <c r="AG145" i="7"/>
  <c r="AF145" i="7" s="1"/>
  <c r="AF146" i="7"/>
  <c r="AF48" i="7"/>
  <c r="T60" i="7"/>
  <c r="T203" i="7"/>
  <c r="T128" i="7"/>
  <c r="T135" i="7"/>
  <c r="AF175" i="7"/>
  <c r="AK193" i="7"/>
  <c r="AG194" i="7"/>
  <c r="AF194" i="7" s="1"/>
  <c r="AF195" i="7"/>
  <c r="AQ193" i="7"/>
  <c r="AF117" i="7"/>
  <c r="AF52" i="7"/>
  <c r="T99" i="7"/>
  <c r="T104" i="7"/>
  <c r="U123" i="7"/>
  <c r="T124" i="7"/>
  <c r="W59" i="7"/>
  <c r="T66" i="7"/>
  <c r="X193" i="7"/>
  <c r="AC193" i="7"/>
  <c r="U198" i="7"/>
  <c r="T198" i="7" s="1"/>
  <c r="T199" i="7"/>
  <c r="U145" i="7"/>
  <c r="T145" i="7" s="1"/>
  <c r="T146" i="7"/>
  <c r="T52" i="7"/>
  <c r="AF179" i="7"/>
  <c r="AF199" i="7"/>
  <c r="AF124" i="7"/>
  <c r="AI232" i="7"/>
  <c r="AF232" i="7" s="1"/>
  <c r="AF233" i="7"/>
  <c r="AI255" i="7"/>
  <c r="AF255" i="7" s="1"/>
  <c r="AF256" i="7"/>
  <c r="AF185" i="7"/>
  <c r="AI198" i="7"/>
  <c r="AF198" i="7" s="1"/>
  <c r="AF99" i="7"/>
  <c r="AF104" i="7"/>
  <c r="AF140" i="7"/>
  <c r="AQ134" i="7"/>
  <c r="AI160" i="7"/>
  <c r="AI159" i="7" s="1"/>
  <c r="AF161" i="7"/>
  <c r="AG160" i="7"/>
  <c r="AF165" i="7"/>
  <c r="AF60" i="7"/>
  <c r="AF225" i="7"/>
  <c r="AI243" i="7"/>
  <c r="AF244" i="7"/>
  <c r="AN242" i="7"/>
  <c r="AN241" i="7" s="1"/>
  <c r="T205" i="7"/>
  <c r="T117" i="7"/>
  <c r="Z112" i="7"/>
  <c r="AB134" i="7"/>
  <c r="Z160" i="7"/>
  <c r="Z159" i="7" s="1"/>
  <c r="AB59" i="7"/>
  <c r="AO174" i="7"/>
  <c r="AO173" i="7" s="1"/>
  <c r="AL160" i="7"/>
  <c r="AL159" i="7" s="1"/>
  <c r="T204" i="7"/>
  <c r="X160" i="7"/>
  <c r="X159" i="7" s="1"/>
  <c r="AC160" i="7"/>
  <c r="AC159" i="7" s="1"/>
  <c r="AG204" i="7"/>
  <c r="AN134" i="7"/>
  <c r="AF221" i="7"/>
  <c r="AE134" i="7"/>
  <c r="X134" i="7"/>
  <c r="Z174" i="7"/>
  <c r="Z173" i="7" s="1"/>
  <c r="AO134" i="7"/>
  <c r="U174" i="7"/>
  <c r="U173" i="7" s="1"/>
  <c r="W123" i="7"/>
  <c r="W122" i="7" s="1"/>
  <c r="AB123" i="7"/>
  <c r="AB122" i="7" s="1"/>
  <c r="Y160" i="7"/>
  <c r="Y159" i="7" s="1"/>
  <c r="AD160" i="7"/>
  <c r="AD159" i="7" s="1"/>
  <c r="AI174" i="7"/>
  <c r="AI173" i="7" s="1"/>
  <c r="AN174" i="7"/>
  <c r="AN173" i="7" s="1"/>
  <c r="AL174" i="7"/>
  <c r="AL173" i="7" s="1"/>
  <c r="AQ174" i="7"/>
  <c r="AQ173" i="7" s="1"/>
  <c r="AK174" i="7"/>
  <c r="AK173" i="7" s="1"/>
  <c r="AN193" i="7"/>
  <c r="AI112" i="7"/>
  <c r="AN112" i="7"/>
  <c r="AG112" i="7"/>
  <c r="AQ112" i="7"/>
  <c r="AI123" i="7"/>
  <c r="AI122" i="7" s="1"/>
  <c r="AN123" i="7"/>
  <c r="AN122" i="7" s="1"/>
  <c r="AG123" i="7"/>
  <c r="AQ123" i="7"/>
  <c r="AQ122" i="7" s="1"/>
  <c r="AJ59" i="7"/>
  <c r="AO59" i="7"/>
  <c r="AO219" i="7"/>
  <c r="AO218" i="7" s="1"/>
  <c r="AQ220" i="7"/>
  <c r="AQ219" i="7" s="1"/>
  <c r="AQ218" i="7" s="1"/>
  <c r="AJ243" i="7"/>
  <c r="AJ242" i="7" s="1"/>
  <c r="AJ241" i="7" s="1"/>
  <c r="AO243" i="7"/>
  <c r="AO242" i="7" s="1"/>
  <c r="AO241" i="7" s="1"/>
  <c r="W193" i="7"/>
  <c r="Y123" i="7"/>
  <c r="Y122" i="7" s="1"/>
  <c r="AD123" i="7"/>
  <c r="AD122" i="7" s="1"/>
  <c r="X123" i="7"/>
  <c r="X122" i="7" s="1"/>
  <c r="AC123" i="7"/>
  <c r="AC122" i="7" s="1"/>
  <c r="W160" i="7"/>
  <c r="W159" i="7" s="1"/>
  <c r="AB160" i="7"/>
  <c r="AB159" i="7" s="1"/>
  <c r="U160" i="7"/>
  <c r="AE160" i="7"/>
  <c r="AE159" i="7" s="1"/>
  <c r="AP174" i="7"/>
  <c r="AP173" i="7" s="1"/>
  <c r="AJ174" i="7"/>
  <c r="AJ173" i="7" s="1"/>
  <c r="AK112" i="7"/>
  <c r="AP112" i="7"/>
  <c r="AK123" i="7"/>
  <c r="AK122" i="7" s="1"/>
  <c r="AP123" i="7"/>
  <c r="AP122" i="7" s="1"/>
  <c r="AJ123" i="7"/>
  <c r="AJ122" i="7" s="1"/>
  <c r="AO123" i="7"/>
  <c r="AO122" i="7" s="1"/>
  <c r="AG59" i="7"/>
  <c r="AL59" i="7"/>
  <c r="AQ59" i="7"/>
  <c r="AK59" i="7"/>
  <c r="AP59" i="7"/>
  <c r="AJ219" i="7"/>
  <c r="AJ218" i="7" s="1"/>
  <c r="AL242" i="7"/>
  <c r="AL241" i="7" s="1"/>
  <c r="AQ243" i="7"/>
  <c r="AQ242" i="7" s="1"/>
  <c r="AQ241" i="7" s="1"/>
  <c r="AP193" i="7"/>
  <c r="AB193" i="7"/>
  <c r="AJ134" i="7"/>
  <c r="AK243" i="7"/>
  <c r="AK242" i="7" s="1"/>
  <c r="AK241" i="7" s="1"/>
  <c r="AP243" i="7"/>
  <c r="AP242" i="7" s="1"/>
  <c r="AP241" i="7" s="1"/>
  <c r="AL134" i="7"/>
  <c r="AK220" i="7"/>
  <c r="AK219" i="7" s="1"/>
  <c r="AK218" i="7" s="1"/>
  <c r="AP220" i="7"/>
  <c r="AP219" i="7" s="1"/>
  <c r="AP218" i="7" s="1"/>
  <c r="W174" i="7"/>
  <c r="W173" i="7" s="1"/>
  <c r="AB174" i="7"/>
  <c r="AB173" i="7" s="1"/>
  <c r="AE174" i="7"/>
  <c r="AE173" i="7" s="1"/>
  <c r="AC134" i="7"/>
  <c r="Y193" i="7"/>
  <c r="Y174" i="7"/>
  <c r="Y173" i="7" s="1"/>
  <c r="AD174" i="7"/>
  <c r="AD173" i="7" s="1"/>
  <c r="AD193" i="7"/>
  <c r="Z134" i="7"/>
  <c r="S175" i="7"/>
  <c r="R175" i="7"/>
  <c r="Q175" i="7"/>
  <c r="P175" i="7"/>
  <c r="N175" i="7"/>
  <c r="M175" i="7"/>
  <c r="L175" i="7"/>
  <c r="K175" i="7"/>
  <c r="I185" i="7"/>
  <c r="I179" i="7"/>
  <c r="I175" i="7"/>
  <c r="S199" i="7"/>
  <c r="S198" i="7" s="1"/>
  <c r="R199" i="7"/>
  <c r="R198" i="7" s="1"/>
  <c r="Q199" i="7"/>
  <c r="Q198" i="7" s="1"/>
  <c r="P199" i="7"/>
  <c r="P198" i="7" s="1"/>
  <c r="N199" i="7"/>
  <c r="N198" i="7" s="1"/>
  <c r="M199" i="7"/>
  <c r="M198" i="7" s="1"/>
  <c r="L199" i="7"/>
  <c r="L198" i="7" s="1"/>
  <c r="K199" i="7"/>
  <c r="K198" i="7" s="1"/>
  <c r="I199" i="7"/>
  <c r="I198" i="7" s="1"/>
  <c r="S195" i="7"/>
  <c r="S194" i="7" s="1"/>
  <c r="R195" i="7"/>
  <c r="R194" i="7" s="1"/>
  <c r="Q195" i="7"/>
  <c r="Q194" i="7" s="1"/>
  <c r="P195" i="7"/>
  <c r="P194" i="7" s="1"/>
  <c r="N195" i="7"/>
  <c r="N194" i="7" s="1"/>
  <c r="M195" i="7"/>
  <c r="M194" i="7" s="1"/>
  <c r="L195" i="7"/>
  <c r="L194" i="7" s="1"/>
  <c r="K195" i="7"/>
  <c r="K194" i="7" s="1"/>
  <c r="I195" i="7"/>
  <c r="I194" i="7" s="1"/>
  <c r="I205" i="7"/>
  <c r="I204" i="7" s="1"/>
  <c r="I203" i="7" s="1"/>
  <c r="S104" i="7"/>
  <c r="S99" i="7" s="1"/>
  <c r="R104" i="7"/>
  <c r="R99" i="7" s="1"/>
  <c r="Q104" i="7"/>
  <c r="Q99" i="7" s="1"/>
  <c r="P104" i="7"/>
  <c r="P99" i="7" s="1"/>
  <c r="N104" i="7"/>
  <c r="N99" i="7" s="1"/>
  <c r="M104" i="7"/>
  <c r="M99" i="7" s="1"/>
  <c r="L104" i="7"/>
  <c r="L99" i="7" s="1"/>
  <c r="I104" i="7"/>
  <c r="I99" i="7" s="1"/>
  <c r="S113" i="7"/>
  <c r="R113" i="7"/>
  <c r="Q113" i="7"/>
  <c r="P113" i="7"/>
  <c r="N113" i="7"/>
  <c r="M113" i="7"/>
  <c r="L113" i="7"/>
  <c r="K113" i="7"/>
  <c r="I117" i="7"/>
  <c r="I113" i="7"/>
  <c r="S124" i="7"/>
  <c r="R124" i="7"/>
  <c r="Q124" i="7"/>
  <c r="P124" i="7"/>
  <c r="N124" i="7"/>
  <c r="M124" i="7"/>
  <c r="L124" i="7"/>
  <c r="K124" i="7"/>
  <c r="I124" i="7"/>
  <c r="I128" i="7"/>
  <c r="S140" i="7"/>
  <c r="S135" i="7" s="1"/>
  <c r="R140" i="7"/>
  <c r="R135" i="7" s="1"/>
  <c r="Q140" i="7"/>
  <c r="Q135" i="7" s="1"/>
  <c r="P140" i="7"/>
  <c r="P135" i="7" s="1"/>
  <c r="N140" i="7"/>
  <c r="N135" i="7" s="1"/>
  <c r="M140" i="7"/>
  <c r="M135" i="7" s="1"/>
  <c r="L140" i="7"/>
  <c r="L135" i="7" s="1"/>
  <c r="K140" i="7"/>
  <c r="K135" i="7" s="1"/>
  <c r="I140" i="7"/>
  <c r="I135" i="7" s="1"/>
  <c r="S146" i="7"/>
  <c r="R146" i="7"/>
  <c r="R145" i="7" s="1"/>
  <c r="Q146" i="7"/>
  <c r="Q145" i="7" s="1"/>
  <c r="P146" i="7"/>
  <c r="P145" i="7" s="1"/>
  <c r="N146" i="7"/>
  <c r="N145" i="7" s="1"/>
  <c r="M146" i="7"/>
  <c r="M145" i="7" s="1"/>
  <c r="L146" i="7"/>
  <c r="L145" i="7" s="1"/>
  <c r="K146" i="7"/>
  <c r="K145" i="7" s="1"/>
  <c r="S145" i="7"/>
  <c r="I146" i="7"/>
  <c r="I145" i="7" s="1"/>
  <c r="S161" i="7"/>
  <c r="R161" i="7"/>
  <c r="Q161" i="7"/>
  <c r="P161" i="7"/>
  <c r="N161" i="7"/>
  <c r="M161" i="7"/>
  <c r="L161" i="7"/>
  <c r="K161" i="7"/>
  <c r="I165" i="7"/>
  <c r="I161" i="7"/>
  <c r="S48" i="7"/>
  <c r="S47" i="7" s="1"/>
  <c r="R48" i="7"/>
  <c r="R47" i="7" s="1"/>
  <c r="Q48" i="7"/>
  <c r="Q47" i="7" s="1"/>
  <c r="P48" i="7"/>
  <c r="P47" i="7" s="1"/>
  <c r="N48" i="7"/>
  <c r="N47" i="7" s="1"/>
  <c r="M48" i="7"/>
  <c r="M47" i="7" s="1"/>
  <c r="L48" i="7"/>
  <c r="L47" i="7" s="1"/>
  <c r="K48" i="7"/>
  <c r="K47" i="7" s="1"/>
  <c r="J13" i="7" l="1"/>
  <c r="J10" i="9"/>
  <c r="AF173" i="7"/>
  <c r="I174" i="7"/>
  <c r="I173" i="7" s="1"/>
  <c r="T173" i="7"/>
  <c r="AH10" i="12"/>
  <c r="AH10" i="9"/>
  <c r="V10" i="12"/>
  <c r="V10" i="9"/>
  <c r="V13" i="7"/>
  <c r="AH13" i="7"/>
  <c r="Z98" i="7"/>
  <c r="Z97" i="7" s="1"/>
  <c r="AB98" i="7"/>
  <c r="AB97" i="7" s="1"/>
  <c r="AK98" i="7"/>
  <c r="AK97" i="7" s="1"/>
  <c r="AN98" i="7"/>
  <c r="AN97" i="7" s="1"/>
  <c r="AE98" i="7"/>
  <c r="AE97" i="7" s="1"/>
  <c r="Y98" i="7"/>
  <c r="Y97" i="7" s="1"/>
  <c r="AO98" i="7"/>
  <c r="AO97" i="7" s="1"/>
  <c r="AV75" i="7"/>
  <c r="AI98" i="7"/>
  <c r="AI97" i="7" s="1"/>
  <c r="Z46" i="7"/>
  <c r="Z16" i="7" s="1"/>
  <c r="AJ98" i="7"/>
  <c r="AJ97" i="7" s="1"/>
  <c r="AC98" i="7"/>
  <c r="AC97" i="7" s="1"/>
  <c r="AU75" i="7"/>
  <c r="AQ98" i="7"/>
  <c r="AQ97" i="7" s="1"/>
  <c r="X98" i="7"/>
  <c r="X97" i="7" s="1"/>
  <c r="AP98" i="7"/>
  <c r="AP97" i="7" s="1"/>
  <c r="AD97" i="7"/>
  <c r="W98" i="7"/>
  <c r="W97" i="7" s="1"/>
  <c r="AL98" i="7"/>
  <c r="AL97" i="7" s="1"/>
  <c r="AI46" i="7"/>
  <c r="AI16" i="7" s="1"/>
  <c r="AC46" i="7"/>
  <c r="AC16" i="7" s="1"/>
  <c r="X46" i="7"/>
  <c r="X16" i="7" s="1"/>
  <c r="AN46" i="7"/>
  <c r="AN16" i="7" s="1"/>
  <c r="AN172" i="7"/>
  <c r="AE46" i="7"/>
  <c r="AE16" i="7" s="1"/>
  <c r="AC172" i="7"/>
  <c r="U98" i="7"/>
  <c r="AQ46" i="7"/>
  <c r="AQ16" i="7" s="1"/>
  <c r="Z172" i="7"/>
  <c r="AO172" i="7"/>
  <c r="AD46" i="7"/>
  <c r="AD16" i="7" s="1"/>
  <c r="AL172" i="7"/>
  <c r="AJ46" i="7"/>
  <c r="AJ16" i="7" s="1"/>
  <c r="AE172" i="7"/>
  <c r="AK172" i="7"/>
  <c r="AL46" i="7"/>
  <c r="AL16" i="7" s="1"/>
  <c r="AJ172" i="7"/>
  <c r="X172" i="7"/>
  <c r="W46" i="7"/>
  <c r="W16" i="7" s="1"/>
  <c r="AI193" i="7"/>
  <c r="AI172" i="7" s="1"/>
  <c r="R193" i="7"/>
  <c r="AB46" i="7"/>
  <c r="AB16" i="7" s="1"/>
  <c r="Y46" i="7"/>
  <c r="Y16" i="7" s="1"/>
  <c r="I123" i="7"/>
  <c r="I122" i="7" s="1"/>
  <c r="AP46" i="7"/>
  <c r="AP16" i="7" s="1"/>
  <c r="U134" i="7"/>
  <c r="T134" i="7" s="1"/>
  <c r="AB172" i="7"/>
  <c r="T112" i="7"/>
  <c r="U159" i="7"/>
  <c r="T159" i="7" s="1"/>
  <c r="T160" i="7"/>
  <c r="AG122" i="7"/>
  <c r="AF122" i="7" s="1"/>
  <c r="AF123" i="7"/>
  <c r="AG98" i="7"/>
  <c r="AF112" i="7"/>
  <c r="T174" i="7"/>
  <c r="AG203" i="7"/>
  <c r="AF203" i="7" s="1"/>
  <c r="AF204" i="7"/>
  <c r="AG134" i="7"/>
  <c r="AF134" i="7" s="1"/>
  <c r="AF135" i="7"/>
  <c r="I134" i="7"/>
  <c r="I112" i="7"/>
  <c r="I98" i="7" s="1"/>
  <c r="AO46" i="7"/>
  <c r="AO16" i="7" s="1"/>
  <c r="AI219" i="7"/>
  <c r="U122" i="7"/>
  <c r="T122" i="7" s="1"/>
  <c r="T123" i="7"/>
  <c r="U193" i="7"/>
  <c r="T193" i="7" s="1"/>
  <c r="T194" i="7"/>
  <c r="AG46" i="7"/>
  <c r="AG16" i="7" s="1"/>
  <c r="AF59" i="7"/>
  <c r="AP172" i="7"/>
  <c r="T47" i="7"/>
  <c r="AF47" i="7"/>
  <c r="AF174" i="7"/>
  <c r="L134" i="7"/>
  <c r="U46" i="7"/>
  <c r="U16" i="7" s="1"/>
  <c r="AK46" i="7"/>
  <c r="AK16" i="7" s="1"/>
  <c r="AG193" i="7"/>
  <c r="AQ172" i="7"/>
  <c r="AI242" i="7"/>
  <c r="AF243" i="7"/>
  <c r="AG159" i="7"/>
  <c r="AF159" i="7" s="1"/>
  <c r="AF160" i="7"/>
  <c r="T59" i="7"/>
  <c r="AF220" i="7"/>
  <c r="N134" i="7"/>
  <c r="M134" i="7"/>
  <c r="S134" i="7"/>
  <c r="I160" i="7"/>
  <c r="I159" i="7" s="1"/>
  <c r="K193" i="7"/>
  <c r="P193" i="7"/>
  <c r="W172" i="7"/>
  <c r="Q134" i="7"/>
  <c r="R134" i="7"/>
  <c r="M193" i="7"/>
  <c r="L193" i="7"/>
  <c r="AD172" i="7"/>
  <c r="N193" i="7"/>
  <c r="S193" i="7"/>
  <c r="Y172" i="7"/>
  <c r="P134" i="7"/>
  <c r="K134" i="7"/>
  <c r="Q193" i="7"/>
  <c r="I193" i="7"/>
  <c r="H169" i="7"/>
  <c r="H168" i="7"/>
  <c r="H167" i="7"/>
  <c r="H166" i="7"/>
  <c r="S165" i="7"/>
  <c r="S160" i="7" s="1"/>
  <c r="S159" i="7" s="1"/>
  <c r="R165" i="7"/>
  <c r="R160" i="7" s="1"/>
  <c r="R159" i="7" s="1"/>
  <c r="Q165" i="7"/>
  <c r="Q160" i="7" s="1"/>
  <c r="Q159" i="7" s="1"/>
  <c r="P165" i="7"/>
  <c r="P160" i="7" s="1"/>
  <c r="P159" i="7" s="1"/>
  <c r="N165" i="7"/>
  <c r="N160" i="7" s="1"/>
  <c r="N159" i="7" s="1"/>
  <c r="M165" i="7"/>
  <c r="M160" i="7" s="1"/>
  <c r="M159" i="7" s="1"/>
  <c r="L165" i="7"/>
  <c r="L160" i="7" s="1"/>
  <c r="L159" i="7" s="1"/>
  <c r="K165" i="7"/>
  <c r="K160" i="7" s="1"/>
  <c r="H164" i="7"/>
  <c r="H163" i="7"/>
  <c r="H162" i="7"/>
  <c r="H161" i="7"/>
  <c r="H147" i="7"/>
  <c r="H144" i="7"/>
  <c r="H143" i="7"/>
  <c r="H142" i="7"/>
  <c r="H141" i="7"/>
  <c r="H132" i="7"/>
  <c r="H131" i="7"/>
  <c r="H130" i="7"/>
  <c r="H129" i="7"/>
  <c r="S128" i="7"/>
  <c r="S123" i="7" s="1"/>
  <c r="S122" i="7" s="1"/>
  <c r="R128" i="7"/>
  <c r="R123" i="7" s="1"/>
  <c r="R122" i="7" s="1"/>
  <c r="Q128" i="7"/>
  <c r="Q123" i="7" s="1"/>
  <c r="Q122" i="7" s="1"/>
  <c r="P128" i="7"/>
  <c r="P123" i="7" s="1"/>
  <c r="P122" i="7" s="1"/>
  <c r="N128" i="7"/>
  <c r="N123" i="7" s="1"/>
  <c r="N122" i="7" s="1"/>
  <c r="M128" i="7"/>
  <c r="M123" i="7" s="1"/>
  <c r="M122" i="7" s="1"/>
  <c r="L128" i="7"/>
  <c r="L123" i="7" s="1"/>
  <c r="L122" i="7" s="1"/>
  <c r="K128" i="7"/>
  <c r="K123" i="7" s="1"/>
  <c r="K122" i="7" s="1"/>
  <c r="H127" i="7"/>
  <c r="H126" i="7"/>
  <c r="H125" i="7"/>
  <c r="H108" i="7"/>
  <c r="H109" i="7"/>
  <c r="H119" i="7"/>
  <c r="H118" i="7"/>
  <c r="S117" i="7"/>
  <c r="S112" i="7" s="1"/>
  <c r="R117" i="7"/>
  <c r="R112" i="7" s="1"/>
  <c r="Q117" i="7"/>
  <c r="Q112" i="7" s="1"/>
  <c r="P117" i="7"/>
  <c r="P112" i="7" s="1"/>
  <c r="N117" i="7"/>
  <c r="N112" i="7" s="1"/>
  <c r="M117" i="7"/>
  <c r="M112" i="7" s="1"/>
  <c r="L117" i="7"/>
  <c r="L112" i="7" s="1"/>
  <c r="K117" i="7"/>
  <c r="K112" i="7" s="1"/>
  <c r="K98" i="7" s="1"/>
  <c r="H116" i="7"/>
  <c r="H114" i="7"/>
  <c r="H107" i="7"/>
  <c r="H106" i="7"/>
  <c r="H105" i="7"/>
  <c r="H99" i="7"/>
  <c r="H28" i="5" l="1"/>
  <c r="I28" i="5"/>
  <c r="AF16" i="7"/>
  <c r="T16" i="7"/>
  <c r="H27" i="5"/>
  <c r="Z12" i="7"/>
  <c r="I172" i="7"/>
  <c r="AB12" i="7"/>
  <c r="AI12" i="7"/>
  <c r="AD12" i="7"/>
  <c r="X12" i="7"/>
  <c r="P98" i="7"/>
  <c r="P97" i="7" s="1"/>
  <c r="M98" i="7"/>
  <c r="M97" i="7" s="1"/>
  <c r="R98" i="7"/>
  <c r="R97" i="7" s="1"/>
  <c r="I97" i="7"/>
  <c r="T98" i="7"/>
  <c r="U97" i="7"/>
  <c r="T97" i="7" s="1"/>
  <c r="AJ12" i="7"/>
  <c r="N98" i="7"/>
  <c r="N97" i="7" s="1"/>
  <c r="S98" i="7"/>
  <c r="S97" i="7" s="1"/>
  <c r="Y12" i="7"/>
  <c r="W12" i="7"/>
  <c r="I27" i="5"/>
  <c r="AG97" i="7"/>
  <c r="AE12" i="7"/>
  <c r="AC12" i="7"/>
  <c r="AL12" i="7"/>
  <c r="AN12" i="7"/>
  <c r="L98" i="7"/>
  <c r="L97" i="7" s="1"/>
  <c r="Q98" i="7"/>
  <c r="Q97" i="7" s="1"/>
  <c r="AP12" i="7"/>
  <c r="AQ12" i="7"/>
  <c r="AO12" i="7"/>
  <c r="AK12" i="7"/>
  <c r="T46" i="7"/>
  <c r="U172" i="7"/>
  <c r="AI241" i="7"/>
  <c r="AF241" i="7" s="1"/>
  <c r="AF242" i="7"/>
  <c r="AF193" i="7"/>
  <c r="AG172" i="7"/>
  <c r="AI218" i="7"/>
  <c r="AF218" i="7" s="1"/>
  <c r="AF219" i="7"/>
  <c r="AF98" i="7"/>
  <c r="AF46" i="7"/>
  <c r="H165" i="7"/>
  <c r="K159" i="7"/>
  <c r="H159" i="7" s="1"/>
  <c r="H160" i="7"/>
  <c r="H112" i="7"/>
  <c r="H146" i="7"/>
  <c r="H145" i="7"/>
  <c r="H117" i="7"/>
  <c r="H124" i="7"/>
  <c r="H128" i="7"/>
  <c r="H140" i="7"/>
  <c r="H113" i="7"/>
  <c r="H104" i="7"/>
  <c r="I12" i="7" l="1"/>
  <c r="I10" i="12" s="1"/>
  <c r="AK10" i="9"/>
  <c r="AK10" i="12"/>
  <c r="AJ10" i="9"/>
  <c r="AJ10" i="12"/>
  <c r="AO10" i="9"/>
  <c r="AO10" i="12"/>
  <c r="AI10" i="12"/>
  <c r="AI10" i="9"/>
  <c r="AQ10" i="12"/>
  <c r="AQ10" i="9"/>
  <c r="AN10" i="9"/>
  <c r="AN10" i="12"/>
  <c r="AP10" i="9"/>
  <c r="AP10" i="12"/>
  <c r="AL10" i="12"/>
  <c r="AL10" i="9"/>
  <c r="AC10" i="9"/>
  <c r="AC10" i="12"/>
  <c r="W10" i="9"/>
  <c r="W10" i="12"/>
  <c r="AD10" i="9"/>
  <c r="AD10" i="12"/>
  <c r="Z10" i="12"/>
  <c r="Z10" i="9"/>
  <c r="AE10" i="12"/>
  <c r="AE10" i="9"/>
  <c r="Y10" i="9"/>
  <c r="Y10" i="12"/>
  <c r="AB10" i="12"/>
  <c r="AB10" i="9"/>
  <c r="X10" i="12"/>
  <c r="X10" i="9"/>
  <c r="AJ11" i="7"/>
  <c r="X11" i="7"/>
  <c r="AH11" i="7"/>
  <c r="V11" i="7"/>
  <c r="K97" i="7"/>
  <c r="U12" i="7"/>
  <c r="U10" i="12" s="1"/>
  <c r="AG12" i="7"/>
  <c r="AF97" i="7"/>
  <c r="Y11" i="7"/>
  <c r="AK11" i="7"/>
  <c r="T172" i="7"/>
  <c r="AF172" i="7"/>
  <c r="H97" i="7"/>
  <c r="H135" i="7"/>
  <c r="H134" i="7"/>
  <c r="H123" i="7"/>
  <c r="H122" i="7"/>
  <c r="H98" i="7"/>
  <c r="AG10" i="12" l="1"/>
  <c r="AG10" i="9"/>
  <c r="AF12" i="7"/>
  <c r="AG11" i="7"/>
  <c r="T12" i="7"/>
  <c r="T10" i="12" s="1"/>
  <c r="U11" i="7"/>
  <c r="L179" i="7"/>
  <c r="H182" i="7"/>
  <c r="H55" i="7"/>
  <c r="H61" i="7"/>
  <c r="H62" i="7"/>
  <c r="AF10" i="12" l="1"/>
  <c r="AF10" i="9"/>
  <c r="T16" i="9"/>
  <c r="T48" i="9" l="1"/>
  <c r="I32" i="5" l="1"/>
  <c r="G32" i="5" l="1"/>
  <c r="H31" i="5" s="1"/>
  <c r="H32" i="5" l="1"/>
  <c r="I31" i="5" s="1"/>
  <c r="T17" i="9"/>
  <c r="S66" i="7" l="1"/>
  <c r="S59" i="7" s="1"/>
  <c r="R66" i="7"/>
  <c r="R59" i="7" s="1"/>
  <c r="Q66" i="7"/>
  <c r="Q59" i="7" s="1"/>
  <c r="Q46" i="7" s="1"/>
  <c r="Q16" i="7" s="1"/>
  <c r="P66" i="7"/>
  <c r="P59" i="7" s="1"/>
  <c r="N66" i="7"/>
  <c r="N59" i="7" s="1"/>
  <c r="M66" i="7"/>
  <c r="M59" i="7" s="1"/>
  <c r="M46" i="7" s="1"/>
  <c r="M16" i="7" s="1"/>
  <c r="L66" i="7"/>
  <c r="L59" i="7" s="1"/>
  <c r="L46" i="7" s="1"/>
  <c r="L16" i="7" s="1"/>
  <c r="K66" i="7"/>
  <c r="K59" i="7" s="1"/>
  <c r="H68" i="7"/>
  <c r="AT71" i="7" s="1"/>
  <c r="H67" i="7"/>
  <c r="H65" i="7"/>
  <c r="H64" i="7"/>
  <c r="H63" i="7"/>
  <c r="H56" i="7"/>
  <c r="H54" i="7"/>
  <c r="H53" i="7"/>
  <c r="H51" i="7"/>
  <c r="H50" i="7"/>
  <c r="H49" i="7"/>
  <c r="I221" i="7"/>
  <c r="K221" i="7"/>
  <c r="L221" i="7"/>
  <c r="M221" i="7"/>
  <c r="N221" i="7"/>
  <c r="H222" i="7"/>
  <c r="H223" i="7"/>
  <c r="H224" i="7"/>
  <c r="I225" i="7"/>
  <c r="K225" i="7"/>
  <c r="L225" i="7"/>
  <c r="M225" i="7"/>
  <c r="N225" i="7"/>
  <c r="H226" i="7"/>
  <c r="H227" i="7"/>
  <c r="H228" i="7"/>
  <c r="H229" i="7"/>
  <c r="I230" i="7"/>
  <c r="K230" i="7"/>
  <c r="L230" i="7"/>
  <c r="M230" i="7"/>
  <c r="N230" i="7"/>
  <c r="H231" i="7"/>
  <c r="AT70" i="7" l="1"/>
  <c r="AT82" i="7"/>
  <c r="AT67" i="7"/>
  <c r="AT43" i="7"/>
  <c r="AT66" i="7"/>
  <c r="AT42" i="7"/>
  <c r="AT68" i="7"/>
  <c r="AT44" i="7"/>
  <c r="R46" i="7"/>
  <c r="R16" i="7" s="1"/>
  <c r="N46" i="7"/>
  <c r="N16" i="7" s="1"/>
  <c r="S46" i="7"/>
  <c r="S16" i="7" s="1"/>
  <c r="K46" i="7"/>
  <c r="K16" i="7" s="1"/>
  <c r="P46" i="7"/>
  <c r="P16" i="7" s="1"/>
  <c r="H60" i="7"/>
  <c r="L220" i="7"/>
  <c r="H48" i="7"/>
  <c r="H52" i="7"/>
  <c r="H66" i="7"/>
  <c r="H225" i="7"/>
  <c r="H230" i="7"/>
  <c r="K220" i="7"/>
  <c r="N220" i="7"/>
  <c r="H221" i="7"/>
  <c r="M220" i="7"/>
  <c r="I220" i="7"/>
  <c r="H16" i="7" l="1"/>
  <c r="H46" i="7"/>
  <c r="H59" i="7"/>
  <c r="H47" i="7"/>
  <c r="H220" i="7"/>
  <c r="S205" i="7" l="1"/>
  <c r="S204" i="7" s="1"/>
  <c r="S203" i="7" s="1"/>
  <c r="R205" i="7"/>
  <c r="R204" i="7" s="1"/>
  <c r="R203" i="7" s="1"/>
  <c r="Q205" i="7"/>
  <c r="Q204" i="7" s="1"/>
  <c r="Q203" i="7" s="1"/>
  <c r="P205" i="7"/>
  <c r="P204" i="7" s="1"/>
  <c r="P203" i="7" s="1"/>
  <c r="N205" i="7"/>
  <c r="N204" i="7" s="1"/>
  <c r="N203" i="7" s="1"/>
  <c r="M205" i="7"/>
  <c r="M204" i="7" s="1"/>
  <c r="M203" i="7" s="1"/>
  <c r="L205" i="7"/>
  <c r="L204" i="7" s="1"/>
  <c r="L203" i="7" s="1"/>
  <c r="K205" i="7"/>
  <c r="K204" i="7" s="1"/>
  <c r="S185" i="7"/>
  <c r="R185" i="7"/>
  <c r="Q185" i="7"/>
  <c r="P185" i="7"/>
  <c r="N185" i="7"/>
  <c r="M185" i="7"/>
  <c r="L185" i="7"/>
  <c r="L174" i="7" s="1"/>
  <c r="L173" i="7" s="1"/>
  <c r="K185" i="7"/>
  <c r="S179" i="7"/>
  <c r="S174" i="7" s="1"/>
  <c r="S173" i="7" s="1"/>
  <c r="R179" i="7"/>
  <c r="Q179" i="7"/>
  <c r="P179" i="7"/>
  <c r="N174" i="7"/>
  <c r="N173" i="7" s="1"/>
  <c r="M179" i="7"/>
  <c r="K179" i="7"/>
  <c r="Q174" i="7" l="1"/>
  <c r="M174" i="7"/>
  <c r="R174" i="7"/>
  <c r="P174" i="7"/>
  <c r="K174" i="7"/>
  <c r="K173" i="7" s="1"/>
  <c r="N172" i="7"/>
  <c r="N12" i="7" s="1"/>
  <c r="S172" i="7"/>
  <c r="S12" i="7" s="1"/>
  <c r="L172" i="7"/>
  <c r="L12" i="7" s="1"/>
  <c r="K203" i="7"/>
  <c r="H187" i="7"/>
  <c r="H186" i="7"/>
  <c r="AT30" i="7" s="1"/>
  <c r="H184" i="7"/>
  <c r="H183" i="7"/>
  <c r="H181" i="7"/>
  <c r="H180" i="7"/>
  <c r="H178" i="7"/>
  <c r="H177" i="7"/>
  <c r="H176" i="7"/>
  <c r="H207" i="7"/>
  <c r="H206" i="7"/>
  <c r="H201" i="7"/>
  <c r="AT41" i="7" s="1"/>
  <c r="H200" i="7"/>
  <c r="AT40" i="7" s="1"/>
  <c r="H197" i="7"/>
  <c r="AT26" i="7" s="1"/>
  <c r="H196" i="7"/>
  <c r="T30" i="9"/>
  <c r="T28" i="9"/>
  <c r="T27" i="9"/>
  <c r="T25" i="9"/>
  <c r="T23" i="9"/>
  <c r="T22" i="9"/>
  <c r="T19" i="9"/>
  <c r="T18" i="9"/>
  <c r="T15" i="9"/>
  <c r="AT48" i="7" l="1"/>
  <c r="AT21" i="7"/>
  <c r="AT51" i="7"/>
  <c r="AT24" i="7"/>
  <c r="AT54" i="7"/>
  <c r="AT27" i="7"/>
  <c r="AT47" i="7"/>
  <c r="AT20" i="7"/>
  <c r="AT49" i="7"/>
  <c r="AT22" i="7"/>
  <c r="AT25" i="7"/>
  <c r="AT55" i="7"/>
  <c r="AT28" i="7"/>
  <c r="AT58" i="7"/>
  <c r="AT31" i="7"/>
  <c r="Q173" i="7"/>
  <c r="Q172" i="7" s="1"/>
  <c r="Q12" i="7" s="1"/>
  <c r="P173" i="7"/>
  <c r="P172" i="7" s="1"/>
  <c r="P12" i="7" s="1"/>
  <c r="R173" i="7"/>
  <c r="R172" i="7" s="1"/>
  <c r="R12" i="7" s="1"/>
  <c r="M173" i="7"/>
  <c r="M172" i="7" s="1"/>
  <c r="M12" i="7" s="1"/>
  <c r="AT65" i="7"/>
  <c r="AT64" i="7"/>
  <c r="AT57" i="7"/>
  <c r="L10" i="12"/>
  <c r="L10" i="9"/>
  <c r="S10" i="9"/>
  <c r="S10" i="12"/>
  <c r="N10" i="9"/>
  <c r="N10" i="12"/>
  <c r="L11" i="7"/>
  <c r="AT52" i="7"/>
  <c r="AT53" i="7"/>
  <c r="K172" i="7"/>
  <c r="K12" i="7" s="1"/>
  <c r="H205" i="7"/>
  <c r="H199" i="7"/>
  <c r="H195" i="7"/>
  <c r="I25" i="5"/>
  <c r="H185" i="7"/>
  <c r="H175" i="7"/>
  <c r="H25" i="5"/>
  <c r="AT75" i="7" l="1"/>
  <c r="Q10" i="9"/>
  <c r="Q10" i="12"/>
  <c r="M10" i="9"/>
  <c r="M10" i="12"/>
  <c r="M11" i="7"/>
  <c r="R10" i="9"/>
  <c r="R10" i="12"/>
  <c r="P10" i="9"/>
  <c r="P10" i="12"/>
  <c r="H173" i="7"/>
  <c r="K10" i="9"/>
  <c r="K10" i="12"/>
  <c r="H13" i="9"/>
  <c r="I9" i="9"/>
  <c r="I10" i="9" s="1"/>
  <c r="AH8" i="9"/>
  <c r="AI13" i="7"/>
  <c r="AJ8" i="9"/>
  <c r="AJ13" i="7"/>
  <c r="U10" i="9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H12" i="7"/>
  <c r="H10" i="12" s="1"/>
  <c r="I11" i="7"/>
  <c r="AK8" i="9"/>
  <c r="J11" i="7"/>
  <c r="Y8" i="9"/>
  <c r="X8" i="9"/>
  <c r="U8" i="9"/>
  <c r="AG8" i="9"/>
  <c r="H179" i="7"/>
  <c r="H204" i="7"/>
  <c r="H203" i="7"/>
  <c r="H194" i="7"/>
  <c r="H198" i="7"/>
  <c r="G28" i="5" s="1"/>
  <c r="I13" i="7" l="1"/>
  <c r="AF13" i="7"/>
  <c r="AD13" i="7"/>
  <c r="H174" i="7"/>
  <c r="G27" i="5" s="1"/>
  <c r="G25" i="5"/>
  <c r="H193" i="7"/>
  <c r="H172" i="7" l="1"/>
  <c r="H26" i="5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235" i="7"/>
  <c r="H234" i="7"/>
  <c r="N233" i="7"/>
  <c r="N232" i="7" s="1"/>
  <c r="N219" i="7" s="1"/>
  <c r="N218" i="7" s="1"/>
  <c r="M233" i="7"/>
  <c r="M232" i="7" s="1"/>
  <c r="M219" i="7" s="1"/>
  <c r="M218" i="7" s="1"/>
  <c r="L233" i="7"/>
  <c r="L232" i="7" s="1"/>
  <c r="L219" i="7" s="1"/>
  <c r="L218" i="7" s="1"/>
  <c r="K233" i="7"/>
  <c r="K232" i="7" s="1"/>
  <c r="K219" i="7" s="1"/>
  <c r="K218" i="7" s="1"/>
  <c r="I233" i="7"/>
  <c r="I232" i="7" s="1"/>
  <c r="I219" i="7" s="1"/>
  <c r="H219" i="7" l="1"/>
  <c r="I218" i="7"/>
  <c r="H218" i="7" s="1"/>
  <c r="H232" i="7"/>
  <c r="H233" i="7"/>
  <c r="N28" i="5" l="1"/>
  <c r="J28" i="5"/>
  <c r="O28" i="5"/>
  <c r="L28" i="5"/>
  <c r="K28" i="5"/>
  <c r="P28" i="5"/>
  <c r="M28" i="5"/>
  <c r="R28" i="5"/>
  <c r="Q28" i="5"/>
  <c r="B9" i="9" l="1"/>
  <c r="H258" i="7"/>
  <c r="H257" i="7"/>
  <c r="N256" i="7"/>
  <c r="M256" i="7"/>
  <c r="L256" i="7"/>
  <c r="K256" i="7"/>
  <c r="I256" i="7"/>
  <c r="H254" i="7"/>
  <c r="N253" i="7"/>
  <c r="M253" i="7"/>
  <c r="L253" i="7"/>
  <c r="K253" i="7"/>
  <c r="I253" i="7"/>
  <c r="H252" i="7"/>
  <c r="H251" i="7"/>
  <c r="H250" i="7"/>
  <c r="H249" i="7"/>
  <c r="N248" i="7"/>
  <c r="M248" i="7"/>
  <c r="L248" i="7"/>
  <c r="K248" i="7"/>
  <c r="I248" i="7"/>
  <c r="H247" i="7"/>
  <c r="H246" i="7"/>
  <c r="H245" i="7"/>
  <c r="N244" i="7"/>
  <c r="M244" i="7"/>
  <c r="L244" i="7"/>
  <c r="K244" i="7"/>
  <c r="I244" i="7"/>
  <c r="I24" i="5" l="1"/>
  <c r="I23" i="5" s="1"/>
  <c r="I29" i="5" s="1"/>
  <c r="I255" i="7"/>
  <c r="N255" i="7"/>
  <c r="L255" i="7"/>
  <c r="M255" i="7"/>
  <c r="K255" i="7"/>
  <c r="H10" i="9"/>
  <c r="H23" i="5"/>
  <c r="H29" i="5" s="1"/>
  <c r="L243" i="7"/>
  <c r="M243" i="7"/>
  <c r="N243" i="7"/>
  <c r="H253" i="7"/>
  <c r="I243" i="7"/>
  <c r="H248" i="7"/>
  <c r="H244" i="7"/>
  <c r="H256" i="7"/>
  <c r="K243" i="7"/>
  <c r="B12" i="7"/>
  <c r="I37" i="5"/>
  <c r="H37" i="5"/>
  <c r="T10" i="9" l="1"/>
  <c r="T13" i="7"/>
  <c r="M242" i="7"/>
  <c r="M241" i="7" s="1"/>
  <c r="I242" i="7"/>
  <c r="I241" i="7" s="1"/>
  <c r="H13" i="7"/>
  <c r="H255" i="7"/>
  <c r="K242" i="7"/>
  <c r="K241" i="7" s="1"/>
  <c r="N242" i="7"/>
  <c r="N241" i="7" s="1"/>
  <c r="L242" i="7"/>
  <c r="L241" i="7" s="1"/>
  <c r="G23" i="5"/>
  <c r="H40" i="5"/>
  <c r="H243" i="7"/>
  <c r="H242" i="7" l="1"/>
  <c r="H241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34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58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<sst xmlns="http://schemas.openxmlformats.org/spreadsheetml/2006/main" count="737" uniqueCount="308">
  <si>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</si>
  <si>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</si>
  <si>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</si>
  <si>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</si>
  <si>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</si>
  <si>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</si>
  <si>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</si>
  <si>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</si>
  <si>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</si>
  <si>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</si>
  <si>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</si>
  <si>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</si>
  <si>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</si>
  <si>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</si>
  <si>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</si>
  <si>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</si>
  <si>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</si>
  <si>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</si>
  <si>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</si>
  <si>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</si>
  <si>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</si>
  <si>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</si>
  <si>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</si>
  <si>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</si>
  <si>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</si>
  <si>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</si>
  <si>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</si>
  <si>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</si>
  <si>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</si>
  <si>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</si>
  <si>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</si>
  <si>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</si>
  <si>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</si>
  <si>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</si>
  <si>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</si>
  <si>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</si>
  <si>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</si>
  <si>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</si>
  <si>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</si>
  <si>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</si>
  <si>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</si>
  <si>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</si>
  <si>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</si>
  <si>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</si>
  <si>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</si>
  <si>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</si>
  <si>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</si>
  <si>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</si>
  <si>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</si>
  <si>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</si>
  <si>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</si>
  <si>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</si>
  <si>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</si>
  <si>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</si>
  <si>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</si>
  <si>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</si>
  <si>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</si>
  <si>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</si>
  <si>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</si>
  <si>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</si>
  <si>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</si>
  <si>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</si>
  <si>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</si>
  <si>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</si>
  <si>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</si>
  <si>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</si>
  <si>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</si>
  <si>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</si>
  <si>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</si>
  <si>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</si>
  <si>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</si>
  <si>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</si>
  <si>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</si>
  <si>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</si>
  <si>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</si>
  <si>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</si>
  <si>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</si>
  <si>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</si>
  <si>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</si>
  <si>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</si>
  <si>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</si>
  <si>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</si>
  <si>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</si>
  <si>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</si>
  <si>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</si>
  <si>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</si>
  <si>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</si>
  <si>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</si>
  <si>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</si>
  <si>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</si>
  <si>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</si>
  <si>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</si>
  <si>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</si>
  <si>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</si>
  <si>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</si>
  <si>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t>2018.</t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</si>
  <si>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</si>
  <si>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</si>
  <si>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</si>
  <si>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</si>
  <si>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</si>
  <si>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</si>
  <si>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</si>
  <si>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</si>
  <si>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</si>
  <si>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</si>
  <si>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</si>
  <si>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</si>
  <si>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</si>
  <si>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</si>
  <si>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</si>
  <si>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</si>
  <si>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</si>
  <si>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</si>
  <si>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</si>
  <si>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</si>
  <si>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</si>
  <si>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</si>
  <si>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Ime i prezime, funkcija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</si>
  <si>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</si>
  <si>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</si>
  <si>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</si>
  <si>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</si>
  <si>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</si>
  <si>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</si>
  <si>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</si>
  <si>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</si>
  <si>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</si>
  <si>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t>sum</t>
  </si>
  <si>
    <t>T123001</t>
  </si>
  <si>
    <t>Kontrola po kontima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</si>
  <si>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</si>
  <si>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</si>
  <si>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</si>
  <si>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</si>
  <si>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</si>
  <si>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r>
      <t>Međunarodni projekti obrazovanja</t>
    </r>
    <r>
      <rPr>
        <b/>
        <sz val="12"/>
        <color rgb="FFC00000"/>
        <rFont val="Calibri"/>
        <family val="2"/>
        <charset val="238"/>
      </rPr>
      <t>¹</t>
    </r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</si>
  <si>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</si>
  <si>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</si>
  <si>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</si>
  <si>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b/>
        <sz val="9.5"/>
        <color rgb="FFC00000"/>
        <rFont val="Calibri"/>
        <family val="2"/>
        <charset val="238"/>
      </rPr>
      <t>¹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Međunarodne projekte obrazovanja ulaze svi projekti koje ustanova provodi, a da su financirani iz europskih fondova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</si>
  <si>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</si>
  <si>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</si>
  <si>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</si>
  <si>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</si>
  <si>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</si>
  <si>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</si>
  <si>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</si>
  <si>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</si>
  <si>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</si>
  <si>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</si>
  <si>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</si>
  <si>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</si>
  <si>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</si>
  <si>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</si>
  <si>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</si>
  <si>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</si>
  <si>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</si>
  <si>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</si>
  <si>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</si>
  <si>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</si>
  <si>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</si>
  <si>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</si>
  <si>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</si>
  <si>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</si>
  <si>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</si>
  <si>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</si>
  <si>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</si>
  <si>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</si>
  <si>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</si>
  <si>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</si>
  <si>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</si>
  <si>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</si>
  <si>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</si>
  <si>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</si>
  <si>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</si>
  <si>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</si>
  <si>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</si>
  <si>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</si>
  <si>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</si>
  <si>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</si>
  <si>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</si>
  <si>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</si>
  <si>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</si>
  <si>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</si>
  <si>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</si>
  <si>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</si>
  <si>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</si>
  <si>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</si>
  <si>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</si>
  <si>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</si>
  <si>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</si>
  <si>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</si>
  <si>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</si>
  <si>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</si>
  <si>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</si>
  <si>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</si>
  <si>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</si>
  <si>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</si>
  <si>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</si>
  <si>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</si>
  <si>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</si>
  <si>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</si>
  <si>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</si>
  <si>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</si>
  <si>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</si>
  <si>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</si>
  <si>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</si>
  <si>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</si>
  <si>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</si>
  <si>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</si>
  <si>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</si>
  <si>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</si>
  <si>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</si>
  <si>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</si>
  <si>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</si>
  <si>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</si>
  <si>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</si>
  <si>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</si>
  <si>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</si>
  <si>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</si>
  <si>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</si>
  <si>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</si>
  <si>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</si>
  <si>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</si>
  <si>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</si>
  <si>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</si>
  <si>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</si>
  <si>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</si>
  <si>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</si>
  <si>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</si>
  <si>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</si>
  <si>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</si>
  <si>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</si>
  <si>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</si>
  <si>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</si>
  <si>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</si>
  <si>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</si>
  <si>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</si>
  <si>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</si>
  <si>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</si>
  <si>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</si>
  <si>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</si>
  <si>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</si>
  <si>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</si>
  <si>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</si>
  <si>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</si>
  <si>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</si>
  <si>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</si>
  <si>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</si>
  <si>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</si>
  <si>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</si>
  <si>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</si>
  <si>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</si>
  <si>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</si>
  <si>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</si>
  <si>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</si>
  <si>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</si>
  <si>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</si>
  <si>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</si>
  <si>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</si>
  <si>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r>
      <rPr>
        <b/>
        <u/>
        <sz val="12"/>
        <color rgb="FF000000"/>
        <rFont val="Arial"/>
        <family val="2"/>
        <charset val="238"/>
      </rPr>
      <t>VAŽNA NAPOMENA:</t>
    </r>
    <r>
      <rPr>
        <sz val="12"/>
        <color rgb="FF00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rgb="FF000000"/>
        <rFont val="Arial"/>
        <family val="2"/>
        <charset val="238"/>
      </rPr>
      <t>, dok su ostala polja zaključana i automatski se sumiraju.</t>
    </r>
  </si>
  <si>
    <t>POSEBNA NAPOMENA: Ukoliko prihodi i rashodi nisu uravnoteženi po izvorima financiranja, obrazac javlja žutu kontrolu s napomenom! Obrasci dostavljeni s istaknutim kontrolama neće se prihvaćati!</t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</si>
  <si>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1. Sažetak</t>
    </r>
    <r>
      <rPr>
        <sz val="12"/>
        <color theme="1"/>
        <rFont val="Arial"/>
        <family val="2"/>
        <charset val="238"/>
      </rPr>
      <t xml:space="preserve">, </t>
    </r>
    <r>
      <rPr>
        <b/>
        <i/>
        <sz val="12"/>
        <color theme="1"/>
        <rFont val="Arial"/>
        <family val="2"/>
        <charset val="238"/>
      </rPr>
      <t>upisuju se osnovni podaci o Ustanovi, temeljem</t>
    </r>
    <r>
      <rPr>
        <sz val="12"/>
        <color theme="1"/>
        <rFont val="Arial"/>
        <family val="2"/>
        <charset val="238"/>
      </rPr>
      <t xml:space="preserve"> </t>
    </r>
    <r>
      <rPr>
        <b/>
        <i/>
        <sz val="12"/>
        <color theme="1"/>
        <rFont val="Arial"/>
        <family val="2"/>
        <charset val="238"/>
      </rPr>
      <t>uputa u žutim prozorčićima ćelija.</t>
    </r>
  </si>
  <si>
    <t>URBROJ:</t>
  </si>
  <si>
    <t>U gornjem lijevom kutu, upisuje se puni naziv ustanove, tijelo koje donosi izmjene i dopune financijskog plana te klasifikacijska oznaka i urudžbeni broj.</t>
  </si>
  <si>
    <r>
      <t xml:space="preserve">U središnjem dijelu (preambuli) upisuje se zakonski temelj (članci Zakona i Statuta ustanove) donošenja izmjena i dopuna financijskog plana ustanove, koji je </t>
    </r>
    <r>
      <rPr>
        <b/>
        <i/>
        <u/>
        <sz val="12"/>
        <color rgb="FF000000"/>
        <rFont val="Arial"/>
        <family val="2"/>
        <charset val="238"/>
      </rPr>
      <t>obavezan za popunjavanje</t>
    </r>
    <r>
      <rPr>
        <b/>
        <i/>
        <sz val="12"/>
        <color rgb="FF000000"/>
        <rFont val="Arial"/>
        <family val="2"/>
        <charset val="238"/>
      </rPr>
      <t xml:space="preserve">.
</t>
    </r>
  </si>
  <si>
    <t>Brojčani dio izmjena i dopuna financijskog plana, tzv. Opći dio, kratki je prikaz svih planiranih prihoda i primitaka te rashoda i izdataka, sumiranih iz ostalih radnih listova.</t>
  </si>
  <si>
    <r>
      <t xml:space="preserve">Jedina ćelija koju je potrebno nadopuniti označena je žutom bojom. Odnosi se na </t>
    </r>
    <r>
      <rPr>
        <b/>
        <sz val="12"/>
        <color rgb="FF000000"/>
        <rFont val="Arial"/>
        <family val="2"/>
        <charset val="238"/>
      </rPr>
      <t>UKUPAN DONOS VIŠKA/MANJKA IZ PRETHODNE(IH) GODINA,</t>
    </r>
    <r>
      <rPr>
        <sz val="12"/>
        <color rgb="FF000000"/>
        <rFont val="Arial"/>
        <family val="2"/>
        <charset val="238"/>
      </rPr>
      <t xml:space="preserve"> a služi kao informacija i ne uzima se u obzir kod uravnoteženja izmjena i dopuna financijskog plana, već se iste uravnotežuju retkom </t>
    </r>
    <r>
      <rPr>
        <b/>
        <sz val="12"/>
        <color rgb="FF000000"/>
        <rFont val="Arial"/>
        <family val="2"/>
        <charset val="238"/>
      </rPr>
      <t xml:space="preserve">VIŠAK/MANJAK IZ PRETHODNE(IH) GODINE KOJI ĆE SE POKRITI/RASPOREDITI.
</t>
    </r>
  </si>
  <si>
    <r>
      <t xml:space="preserve">Da bi izmjene i dopune financijskog plana bile pravovaljane, </t>
    </r>
    <r>
      <rPr>
        <b/>
        <i/>
        <u/>
        <sz val="12"/>
        <color rgb="FF000000"/>
        <rFont val="Arial"/>
        <family val="2"/>
        <charset val="238"/>
      </rPr>
      <t xml:space="preserve">moraju biti ovjerene </t>
    </r>
    <r>
      <rPr>
        <b/>
        <i/>
        <sz val="12"/>
        <color rgb="FF000000"/>
        <rFont val="Arial"/>
        <family val="2"/>
        <charset val="238"/>
      </rPr>
      <t>od strane odgovorne osobe, s naznakom datuma i mjesta njegova donošenja.</t>
    </r>
  </si>
  <si>
    <r>
      <rPr>
        <b/>
        <i/>
        <sz val="12"/>
        <color rgb="FF0070C0"/>
        <rFont val="Arial"/>
        <family val="2"/>
        <charset val="238"/>
      </rPr>
      <t>2. Plan prihoda i primitaka (označen je plavom bojom)</t>
    </r>
    <r>
      <rPr>
        <sz val="12"/>
        <color rgb="FF0070C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daje sumirani prikaz prihoda i primitaka plana na 3. razini konta.
</t>
    </r>
  </si>
  <si>
    <r>
      <t xml:space="preserve">Za potrebe planiranja prihoda i primitaka </t>
    </r>
    <r>
      <rPr>
        <b/>
        <i/>
        <u/>
        <sz val="12"/>
        <color rgb="FF000000"/>
        <rFont val="Arial"/>
        <family val="2"/>
        <charset val="238"/>
      </rPr>
      <t xml:space="preserve">otvorena su dva radna lista;
</t>
    </r>
  </si>
  <si>
    <r>
      <rPr>
        <b/>
        <i/>
        <sz val="12"/>
        <color rgb="FFFF0000"/>
        <rFont val="Arial"/>
        <family val="2"/>
        <charset val="238"/>
      </rPr>
      <t>Ad-2. UNOS prihoda (označen crvenom bojom)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rgb="FF000000"/>
        <rFont val="Arial"/>
        <family val="2"/>
        <charset val="238"/>
      </rPr>
      <t xml:space="preserve">služi za unos podataka na 5. razini konta (kao u Infomare sustavu). 
Stoga je kroz žuto označena polja potrebno isplanirati prihode i primitke, pazeći pritom na izvore financiranja koji su razrađeni po stupcima. Crveno označeni iznosi, automatski se sumiraju u prethodno navedeni radni list - 2. Plan prihoda i primitaka, kao i u Sažetak.
</t>
    </r>
  </si>
  <si>
    <r>
      <t xml:space="preserve">U radnom listu </t>
    </r>
    <r>
      <rPr>
        <b/>
        <i/>
        <sz val="12"/>
        <color rgb="FF0070C0"/>
        <rFont val="Arial"/>
        <family val="2"/>
        <charset val="238"/>
      </rPr>
      <t>3. Plan rashoda i izdataka</t>
    </r>
    <r>
      <rPr>
        <sz val="12"/>
        <color rgb="FF000000"/>
        <rFont val="Arial"/>
        <family val="2"/>
        <charset val="238"/>
      </rPr>
      <t xml:space="preserve">, planiraju se rashodi i izdaci na 3. razini konta. Pritom je važno pripaziti na izvore financiranja koji su razrađeni po stupcima, kao i na PROGRAMSKU KLASIFIKACIJU - programe i aktivnosti.
</t>
    </r>
  </si>
  <si>
    <t>UPUTE ZA IZRADU 
IZMJENA I DOPUNA FINANCIJSKOG PLANA USTANOVE
 ZA 2018. GODINU</t>
  </si>
  <si>
    <r>
      <t xml:space="preserve">Izmjene i dopune financijskog plana sastoje se od dva dijela:
   </t>
    </r>
    <r>
      <rPr>
        <b/>
        <i/>
        <sz val="12"/>
        <color theme="1"/>
        <rFont val="Arial"/>
        <family val="2"/>
        <charset val="238"/>
      </rPr>
      <t>I. OPĆEG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 xml:space="preserve">Sažetka </t>
    </r>
    <r>
      <rPr>
        <i/>
        <sz val="12"/>
        <color theme="1"/>
        <rFont val="Arial"/>
        <family val="2"/>
        <charset val="238"/>
      </rPr>
      <t xml:space="preserve">i </t>
    </r>
    <r>
      <rPr>
        <b/>
        <i/>
        <sz val="12"/>
        <color theme="1"/>
        <rFont val="Arial"/>
        <family val="2"/>
        <charset val="238"/>
      </rPr>
      <t>Plana prihoda i primitaka</t>
    </r>
    <r>
      <rPr>
        <i/>
        <sz val="12"/>
        <color theme="1"/>
        <rFont val="Arial"/>
        <family val="2"/>
        <charset val="238"/>
      </rPr>
      <t xml:space="preserve">
  </t>
    </r>
    <r>
      <rPr>
        <b/>
        <i/>
        <sz val="12"/>
        <color theme="1"/>
        <rFont val="Arial"/>
        <family val="2"/>
        <charset val="238"/>
      </rPr>
      <t xml:space="preserve"> II. POSEBNOG DIJELA</t>
    </r>
    <r>
      <rPr>
        <i/>
        <sz val="12"/>
        <color theme="1"/>
        <rFont val="Arial"/>
        <family val="2"/>
        <charset val="238"/>
      </rPr>
      <t xml:space="preserve"> - koji se sastoji od </t>
    </r>
    <r>
      <rPr>
        <b/>
        <i/>
        <sz val="12"/>
        <color theme="1"/>
        <rFont val="Arial"/>
        <family val="2"/>
        <charset val="238"/>
      </rPr>
      <t>Plana rashoda i izdataka</t>
    </r>
  </si>
  <si>
    <t>Sažetak je kratki prikaz cjelokupnog plana ustanove zajedno sa svim osnovnim podacima o ustanovi kao i tijelu i propisima koji isti donose.</t>
  </si>
  <si>
    <r>
      <t xml:space="preserve">Za potrebe izrade konsolidiranih izmjena i dopuna proračuna, ustanova je </t>
    </r>
    <r>
      <rPr>
        <b/>
        <i/>
        <sz val="12"/>
        <rFont val="Arial"/>
        <family val="2"/>
        <charset val="238"/>
      </rPr>
      <t>nadležnom upravnom odjelu dužna dostaviti ovjerene izmjene i dopune financijskog plana ustanove</t>
    </r>
    <r>
      <rPr>
        <i/>
        <sz val="12"/>
        <rFont val="Arial"/>
        <family val="2"/>
        <charset val="238"/>
      </rPr>
      <t xml:space="preserve"> koje se sastoje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na 3. razini konta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su rashodi i izdaci na 3. razini konta.</t>
    </r>
  </si>
  <si>
    <t>PRIJEDLOG IZMJENA I DOPUNA FINANCIJSKOG PLANA</t>
  </si>
  <si>
    <t>IZMJENE I DOPUNE FINANCIJSKOG PLANA</t>
  </si>
  <si>
    <t>K114002</t>
  </si>
  <si>
    <t>EnU projekti na županijskim objektima</t>
  </si>
  <si>
    <t>2021.</t>
  </si>
  <si>
    <t>Subvencije trgovačkim društvima, zadrugama, poljoprivrednicima i obrtnicima iz EU sredstava</t>
  </si>
  <si>
    <t>T114036</t>
  </si>
  <si>
    <t>Školska Shema</t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</si>
  <si>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 - plaće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</si>
  <si>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 i MINISTARSTVA</t>
    </r>
  </si>
  <si>
    <t>A121006</t>
  </si>
  <si>
    <t>Centri izvrsnosti</t>
  </si>
  <si>
    <t>A121007</t>
  </si>
  <si>
    <t>A121022</t>
  </si>
  <si>
    <t>Međunarosna matura</t>
  </si>
  <si>
    <t>ZAKONSKI STANDARD JAVNIH USTANOVA SŠ</t>
  </si>
  <si>
    <t>A124001</t>
  </si>
  <si>
    <t>K124001</t>
  </si>
  <si>
    <t>Program: 1240</t>
  </si>
  <si>
    <t>A121016</t>
  </si>
  <si>
    <t xml:space="preserve"> ZA 2020. GODINU</t>
  </si>
  <si>
    <t>Glazbene svečanosti</t>
  </si>
  <si>
    <t>SREDNJA ŠKOLA "ARBORETUM OPEKA"</t>
  </si>
  <si>
    <t>SREDNJE ŠKOLE "ARBORETUM OPEKA "</t>
  </si>
  <si>
    <t>MARČAN</t>
  </si>
  <si>
    <t>400-01/20-01/3</t>
  </si>
  <si>
    <t>2186-153-01-20-2</t>
  </si>
  <si>
    <t>Tihana Dvorski Kralj</t>
  </si>
  <si>
    <t>05.06.2020.</t>
  </si>
  <si>
    <t xml:space="preserve">        Temeljem odredbi članka 27.st 2.  Zakona o proračunu ("Narodne novine" broj 87/18, 136/12, 15/15) te članka 35.  Statuta  Školski Odbor dana 05.06.2020. godine, d o n o s 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</si>
</sst>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8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i/>
      <u/>
      <sz val="12"/>
      <color rgb="FF0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9.5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5" fillId="0" borderId="0"/>
  </cellStyleXfs>
  <cellXfs count="638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40" fillId="0" borderId="24" xfId="3" applyNumberFormat="1" applyFont="1" applyFill="1" applyBorder="1" applyAlignment="1">
      <alignment horizontal="center" vertical="center" wrapText="1"/>
    </xf>
    <xf numFmtId="4" fontId="40" fillId="0" borderId="25" xfId="3" applyNumberFormat="1" applyFont="1" applyFill="1" applyBorder="1" applyAlignment="1">
      <alignment horizontal="center" vertical="center" wrapText="1"/>
    </xf>
    <xf numFmtId="4" fontId="40" fillId="0" borderId="22" xfId="3" applyNumberFormat="1" applyFont="1" applyFill="1" applyBorder="1" applyAlignment="1">
      <alignment horizontal="center" vertical="center" wrapText="1"/>
    </xf>
    <xf numFmtId="0" fontId="43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40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5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/>
    </xf>
    <xf numFmtId="0" fontId="51" fillId="0" borderId="0" xfId="3" applyFont="1" applyFill="1" applyAlignment="1">
      <alignment horizontal="right" vertical="center"/>
    </xf>
    <xf numFmtId="0" fontId="52" fillId="0" borderId="0" xfId="3" quotePrefix="1" applyFont="1" applyFill="1" applyAlignment="1">
      <alignment vertical="center"/>
    </xf>
    <xf numFmtId="0" fontId="52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left" vertical="center"/>
    </xf>
    <xf numFmtId="0" fontId="52" fillId="0" borderId="0" xfId="3" applyFont="1" applyFill="1" applyAlignment="1">
      <alignment vertical="center"/>
    </xf>
    <xf numFmtId="0" fontId="55" fillId="0" borderId="0" xfId="3" applyFont="1" applyFill="1" applyAlignment="1">
      <alignment vertical="center"/>
    </xf>
    <xf numFmtId="0" fontId="52" fillId="0" borderId="0" xfId="3" applyFont="1" applyFill="1" applyAlignment="1">
      <alignment vertical="top"/>
    </xf>
    <xf numFmtId="0" fontId="51" fillId="0" borderId="0" xfId="3" applyFont="1" applyFill="1" applyAlignment="1">
      <alignment horizontal="justify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51" fillId="0" borderId="0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Border="1" applyAlignment="1">
      <alignment horizontal="center" vertical="center" wrapText="1"/>
    </xf>
    <xf numFmtId="0" fontId="52" fillId="0" borderId="0" xfId="3" applyFont="1" applyFill="1" applyBorder="1" applyAlignment="1">
      <alignment horizontal="right" vertical="center"/>
    </xf>
    <xf numFmtId="4" fontId="52" fillId="0" borderId="0" xfId="3" applyNumberFormat="1" applyFont="1" applyFill="1" applyAlignment="1">
      <alignment vertical="center"/>
    </xf>
    <xf numFmtId="0" fontId="51" fillId="0" borderId="0" xfId="3" applyFont="1" applyFill="1" applyBorder="1" applyAlignment="1">
      <alignment horizontal="right" vertical="center"/>
    </xf>
    <xf numFmtId="4" fontId="51" fillId="0" borderId="0" xfId="3" applyNumberFormat="1" applyFont="1" applyFill="1" applyBorder="1" applyAlignment="1" applyProtection="1">
      <alignment horizontal="right" vertical="center"/>
    </xf>
    <xf numFmtId="0" fontId="51" fillId="0" borderId="1" xfId="3" applyFont="1" applyFill="1" applyBorder="1" applyAlignment="1">
      <alignment horizontal="right" vertical="center"/>
    </xf>
    <xf numFmtId="4" fontId="51" fillId="0" borderId="1" xfId="3" applyNumberFormat="1" applyFont="1" applyFill="1" applyBorder="1" applyAlignment="1" applyProtection="1">
      <alignment horizontal="right" vertical="center"/>
    </xf>
    <xf numFmtId="0" fontId="56" fillId="2" borderId="4" xfId="3" applyFont="1" applyFill="1" applyBorder="1" applyAlignment="1">
      <alignment horizontal="right" vertical="center"/>
    </xf>
    <xf numFmtId="4" fontId="56" fillId="2" borderId="4" xfId="3" applyNumberFormat="1" applyFont="1" applyFill="1" applyBorder="1" applyAlignment="1">
      <alignment vertical="center"/>
    </xf>
    <xf numFmtId="0" fontId="51" fillId="0" borderId="0" xfId="3" applyFont="1" applyFill="1" applyBorder="1" applyAlignment="1">
      <alignment vertical="center"/>
    </xf>
    <xf numFmtId="4" fontId="51" fillId="0" borderId="0" xfId="3" applyNumberFormat="1" applyFont="1" applyFill="1" applyAlignment="1">
      <alignment vertical="center"/>
    </xf>
    <xf numFmtId="4" fontId="51" fillId="0" borderId="0" xfId="3" applyNumberFormat="1" applyFont="1" applyFill="1" applyBorder="1" applyAlignment="1">
      <alignment vertical="center"/>
    </xf>
    <xf numFmtId="0" fontId="56" fillId="0" borderId="0" xfId="3" applyFont="1" applyFill="1" applyBorder="1" applyAlignment="1">
      <alignment horizontal="right" vertical="center"/>
    </xf>
    <xf numFmtId="0" fontId="56" fillId="0" borderId="0" xfId="3" applyFont="1" applyFill="1" applyBorder="1" applyAlignment="1">
      <alignment horizontal="left" vertical="center"/>
    </xf>
    <xf numFmtId="4" fontId="56" fillId="0" borderId="0" xfId="3" applyNumberFormat="1" applyFont="1" applyFill="1" applyBorder="1" applyAlignment="1">
      <alignment vertical="center"/>
    </xf>
    <xf numFmtId="0" fontId="52" fillId="2" borderId="4" xfId="3" applyFont="1" applyFill="1" applyBorder="1" applyAlignment="1">
      <alignment horizontal="right" vertical="center"/>
    </xf>
    <xf numFmtId="0" fontId="51" fillId="0" borderId="0" xfId="3" applyFont="1" applyFill="1" applyAlignment="1">
      <alignment vertical="center" wrapText="1"/>
    </xf>
    <xf numFmtId="4" fontId="50" fillId="0" borderId="24" xfId="3" applyNumberFormat="1" applyFont="1" applyFill="1" applyBorder="1" applyAlignment="1">
      <alignment horizontal="center" vertical="center" wrapText="1"/>
    </xf>
    <xf numFmtId="4" fontId="50" fillId="0" borderId="26" xfId="3" applyNumberFormat="1" applyFont="1" applyFill="1" applyBorder="1" applyAlignment="1" applyProtection="1">
      <alignment horizontal="right" vertical="center" wrapText="1"/>
    </xf>
    <xf numFmtId="4" fontId="56" fillId="2" borderId="4" xfId="3" applyNumberFormat="1" applyFont="1" applyFill="1" applyBorder="1" applyAlignment="1" applyProtection="1">
      <alignment horizontal="right" vertical="center"/>
    </xf>
    <xf numFmtId="0" fontId="51" fillId="0" borderId="0" xfId="3" applyFont="1" applyFill="1" applyBorder="1" applyAlignment="1" applyProtection="1">
      <alignment horizontal="right" vertical="center"/>
    </xf>
    <xf numFmtId="0" fontId="51" fillId="0" borderId="0" xfId="3" applyFont="1" applyFill="1" applyAlignment="1" applyProtection="1">
      <alignment vertical="center"/>
    </xf>
    <xf numFmtId="4" fontId="51" fillId="0" borderId="0" xfId="3" applyNumberFormat="1" applyFont="1" applyFill="1" applyAlignment="1" applyProtection="1">
      <alignment vertical="center"/>
    </xf>
    <xf numFmtId="4" fontId="51" fillId="0" borderId="0" xfId="3" applyNumberFormat="1" applyFont="1" applyFill="1" applyBorder="1" applyAlignment="1" applyProtection="1">
      <alignment vertical="center"/>
    </xf>
    <xf numFmtId="0" fontId="51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51" fillId="0" borderId="0" xfId="4" applyNumberFormat="1" applyFont="1" applyFill="1" applyBorder="1" applyAlignment="1" applyProtection="1">
      <alignment horizontal="left" vertical="center"/>
    </xf>
    <xf numFmtId="164" fontId="51" fillId="0" borderId="0" xfId="4" applyNumberFormat="1" applyFont="1" applyFill="1" applyBorder="1" applyAlignment="1" applyProtection="1">
      <alignment vertical="center"/>
    </xf>
    <xf numFmtId="0" fontId="51" fillId="0" borderId="0" xfId="4" applyFont="1" applyFill="1" applyBorder="1" applyAlignment="1" applyProtection="1">
      <alignment horizontal="left" vertical="center" wrapText="1"/>
    </xf>
    <xf numFmtId="0" fontId="51" fillId="0" borderId="0" xfId="4" applyFont="1" applyFill="1" applyBorder="1" applyAlignment="1" applyProtection="1">
      <alignment vertical="center"/>
    </xf>
    <xf numFmtId="0" fontId="51" fillId="0" borderId="0" xfId="4" applyFont="1" applyAlignment="1" applyProtection="1">
      <alignment vertical="center"/>
    </xf>
    <xf numFmtId="0" fontId="51" fillId="0" borderId="0" xfId="4" applyFont="1" applyBorder="1" applyAlignment="1" applyProtection="1">
      <alignment vertical="center"/>
    </xf>
    <xf numFmtId="0" fontId="53" fillId="0" borderId="0" xfId="3" applyFont="1" applyFill="1" applyAlignment="1" applyProtection="1">
      <alignment vertical="center"/>
    </xf>
    <xf numFmtId="0" fontId="54" fillId="0" borderId="0" xfId="3" applyFont="1" applyFill="1" applyAlignment="1" applyProtection="1">
      <alignment vertical="center"/>
    </xf>
    <xf numFmtId="0" fontId="51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horizontal="center" vertical="center" wrapText="1"/>
    </xf>
    <xf numFmtId="4" fontId="43" fillId="0" borderId="0" xfId="3" applyNumberFormat="1" applyFont="1" applyFill="1" applyAlignment="1" applyProtection="1">
      <alignment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7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60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3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0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63" fillId="0" borderId="0" xfId="3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40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40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horizontal="right" vertical="center" wrapText="1"/>
    </xf>
    <xf numFmtId="0" fontId="64" fillId="0" borderId="0" xfId="3" applyFont="1" applyFill="1" applyBorder="1" applyAlignment="1" applyProtection="1">
      <alignment vertical="center"/>
    </xf>
    <xf numFmtId="0" fontId="65" fillId="0" borderId="0" xfId="3" applyFont="1" applyFill="1" applyBorder="1" applyAlignment="1" applyProtection="1">
      <alignment vertical="center" wrapText="1"/>
    </xf>
    <xf numFmtId="0" fontId="67" fillId="0" borderId="0" xfId="3" applyFont="1" applyFill="1" applyBorder="1" applyAlignment="1" applyProtection="1">
      <alignment vertical="center"/>
    </xf>
    <xf numFmtId="0" fontId="64" fillId="0" borderId="1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 wrapText="1"/>
    </xf>
    <xf numFmtId="0" fontId="64" fillId="0" borderId="0" xfId="3" applyFont="1" applyFill="1" applyAlignment="1">
      <alignment vertical="center"/>
    </xf>
    <xf numFmtId="0" fontId="67" fillId="0" borderId="0" xfId="3" applyFont="1" applyFill="1" applyBorder="1" applyAlignment="1">
      <alignment vertical="center" wrapText="1"/>
    </xf>
    <xf numFmtId="0" fontId="68" fillId="0" borderId="0" xfId="3" applyFont="1" applyFill="1" applyBorder="1" applyAlignment="1" applyProtection="1">
      <alignment horizontal="left" vertical="center"/>
    </xf>
    <xf numFmtId="0" fontId="67" fillId="0" borderId="0" xfId="3" applyFont="1" applyFill="1" applyAlignment="1" applyProtection="1">
      <alignment vertical="center"/>
    </xf>
    <xf numFmtId="0" fontId="64" fillId="0" borderId="0" xfId="3" applyFont="1" applyFill="1" applyAlignment="1" applyProtection="1">
      <alignment vertical="center"/>
    </xf>
    <xf numFmtId="0" fontId="64" fillId="0" borderId="0" xfId="3" applyFont="1" applyFill="1" applyBorder="1" applyAlignment="1">
      <alignment horizontal="right" vertical="center" wrapText="1"/>
    </xf>
    <xf numFmtId="0" fontId="69" fillId="0" borderId="0" xfId="3" applyFont="1" applyFill="1" applyAlignment="1" applyProtection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40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9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40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3" fillId="0" borderId="0" xfId="3" applyFont="1" applyFill="1" applyAlignment="1" applyProtection="1">
      <alignment vertical="center"/>
    </xf>
    <xf numFmtId="0" fontId="70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Border="1" applyAlignment="1" applyProtection="1">
      <alignment horizontal="lef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2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2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50" fillId="0" borderId="24" xfId="3" applyNumberFormat="1" applyFont="1" applyFill="1" applyBorder="1" applyAlignment="1" applyProtection="1">
      <alignment horizontal="center" vertical="center" wrapText="1"/>
    </xf>
    <xf numFmtId="4" fontId="59" fillId="0" borderId="59" xfId="3" applyNumberFormat="1" applyFont="1" applyFill="1" applyBorder="1" applyAlignment="1" applyProtection="1">
      <alignment horizontal="center" vertical="center" wrapText="1"/>
    </xf>
    <xf numFmtId="0" fontId="57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50" fillId="0" borderId="25" xfId="3" applyNumberFormat="1" applyFont="1" applyFill="1" applyBorder="1" applyAlignment="1" applyProtection="1">
      <alignment horizontal="center" vertical="center" wrapText="1"/>
    </xf>
    <xf numFmtId="4" fontId="50" fillId="0" borderId="12" xfId="3" applyNumberFormat="1" applyFont="1" applyFill="1" applyBorder="1" applyAlignment="1" applyProtection="1">
      <alignment horizontal="center" vertical="center" wrapText="1"/>
    </xf>
    <xf numFmtId="4" fontId="50" fillId="0" borderId="44" xfId="3" applyNumberFormat="1" applyFont="1" applyFill="1" applyBorder="1" applyAlignment="1" applyProtection="1">
      <alignment horizontal="center" vertical="center" wrapText="1"/>
    </xf>
    <xf numFmtId="4" fontId="50" fillId="0" borderId="59" xfId="3" applyNumberFormat="1" applyFont="1" applyFill="1" applyBorder="1" applyAlignment="1" applyProtection="1">
      <alignment horizontal="center" vertical="center" wrapText="1"/>
    </xf>
    <xf numFmtId="4" fontId="50" fillId="0" borderId="22" xfId="3" applyNumberFormat="1" applyFont="1" applyFill="1" applyBorder="1" applyAlignment="1" applyProtection="1">
      <alignment horizontal="center" vertical="center" wrapText="1"/>
    </xf>
    <xf numFmtId="4" fontId="50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50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0" fontId="64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6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7" fillId="7" borderId="0" xfId="0" applyNumberFormat="1" applyFont="1" applyFill="1" applyAlignment="1">
      <alignment horizontal="justify" vertical="justify" wrapText="1" readingOrder="1"/>
    </xf>
    <xf numFmtId="49" fontId="26" fillId="7" borderId="0" xfId="0" applyNumberFormat="1" applyFont="1" applyFill="1" applyAlignment="1">
      <alignment horizontal="justify" vertical="justify" wrapText="1" readingOrder="1"/>
    </xf>
    <xf numFmtId="49" fontId="38" fillId="7" borderId="0" xfId="0" applyNumberFormat="1" applyFont="1" applyFill="1" applyAlignment="1">
      <alignment horizontal="justify"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9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30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horizontal="justify" vertical="justify" wrapText="1" readingOrder="1"/>
    </xf>
    <xf numFmtId="0" fontId="34" fillId="0" borderId="0" xfId="0" applyFont="1" applyAlignment="1">
      <alignment vertical="justify" wrapText="1" readingOrder="1"/>
    </xf>
    <xf numFmtId="0" fontId="35" fillId="0" borderId="0" xfId="0" applyFont="1" applyAlignment="1">
      <alignment horizontal="justify" vertical="justify" wrapText="1" readingOrder="1"/>
    </xf>
    <xf numFmtId="0" fontId="26" fillId="0" borderId="0" xfId="0" applyFont="1" applyAlignment="1">
      <alignment horizontal="justify" vertical="justify" wrapText="1" readingOrder="1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81" fillId="0" borderId="0" xfId="3" applyFont="1" applyFill="1" applyAlignment="1">
      <alignment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164" fontId="51" fillId="0" borderId="0" xfId="4" applyNumberFormat="1" applyFont="1" applyFill="1" applyBorder="1" applyAlignment="1" applyProtection="1">
      <alignment horizontal="center" vertical="center"/>
    </xf>
    <xf numFmtId="4" fontId="4" fillId="0" borderId="9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 applyProtection="1">
      <alignment horizontal="right" vertical="center"/>
    </xf>
    <xf numFmtId="0" fontId="42" fillId="0" borderId="0" xfId="3" applyFont="1" applyFill="1" applyBorder="1" applyAlignment="1" applyProtection="1">
      <alignment vertical="center"/>
    </xf>
    <xf numFmtId="4" fontId="6" fillId="0" borderId="0" xfId="3" applyNumberFormat="1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4" fontId="6" fillId="0" borderId="1" xfId="3" applyNumberFormat="1" applyFont="1" applyFill="1" applyBorder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/>
    </xf>
    <xf numFmtId="4" fontId="4" fillId="0" borderId="54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15" xfId="3" applyNumberFormat="1" applyFont="1" applyFill="1" applyBorder="1" applyAlignment="1" applyProtection="1">
      <alignment horizontal="right" vertical="center"/>
    </xf>
    <xf numFmtId="4" fontId="12" fillId="4" borderId="38" xfId="3" applyNumberFormat="1" applyFont="1" applyFill="1" applyBorder="1" applyAlignment="1" applyProtection="1">
      <alignment horizontal="right" vertical="center"/>
    </xf>
    <xf numFmtId="4" fontId="12" fillId="4" borderId="50" xfId="3" applyNumberFormat="1" applyFont="1" applyFill="1" applyBorder="1" applyAlignment="1" applyProtection="1">
      <alignment horizontal="right" vertical="center"/>
    </xf>
    <xf numFmtId="4" fontId="12" fillId="4" borderId="41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40" fillId="0" borderId="25" xfId="3" applyNumberFormat="1" applyFont="1" applyFill="1" applyBorder="1" applyAlignment="1" applyProtection="1">
      <alignment horizontal="center" vertical="center" wrapText="1"/>
    </xf>
    <xf numFmtId="4" fontId="40" fillId="0" borderId="12" xfId="3" applyNumberFormat="1" applyFont="1" applyFill="1" applyBorder="1" applyAlignment="1" applyProtection="1">
      <alignment horizontal="center" vertical="center" wrapText="1"/>
    </xf>
    <xf numFmtId="4" fontId="40" fillId="0" borderId="44" xfId="3" applyNumberFormat="1" applyFont="1" applyFill="1" applyBorder="1" applyAlignment="1" applyProtection="1">
      <alignment horizontal="center" vertical="center" wrapText="1"/>
    </xf>
    <xf numFmtId="4" fontId="40" fillId="0" borderId="22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0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4" xfId="3" applyNumberFormat="1" applyFont="1" applyFill="1" applyBorder="1" applyAlignment="1" applyProtection="1">
      <alignment horizontal="right" vertical="center" wrapText="1"/>
    </xf>
    <xf numFmtId="4" fontId="3" fillId="3" borderId="16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0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4" xfId="3" applyNumberFormat="1" applyFont="1" applyFill="1" applyBorder="1" applyAlignment="1" applyProtection="1">
      <alignment horizontal="right" vertical="center"/>
    </xf>
    <xf numFmtId="4" fontId="3" fillId="5" borderId="16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2" fillId="0" borderId="10" xfId="3" applyNumberFormat="1" applyFont="1" applyFill="1" applyBorder="1" applyAlignment="1" applyProtection="1">
      <alignment horizontal="right" vertical="center"/>
    </xf>
    <xf numFmtId="4" fontId="2" fillId="0" borderId="60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 applyProtection="1">
      <alignment horizontal="right" vertical="center"/>
    </xf>
    <xf numFmtId="4" fontId="17" fillId="5" borderId="10" xfId="3" applyNumberFormat="1" applyFont="1" applyFill="1" applyBorder="1" applyAlignment="1" applyProtection="1">
      <alignment horizontal="right" vertical="center"/>
    </xf>
    <xf numFmtId="4" fontId="17" fillId="0" borderId="10" xfId="3" applyNumberFormat="1" applyFont="1" applyFill="1" applyBorder="1" applyAlignment="1" applyProtection="1">
      <alignment horizontal="right" vertical="center"/>
    </xf>
    <xf numFmtId="4" fontId="13" fillId="0" borderId="10" xfId="3" applyNumberFormat="1" applyFont="1" applyFill="1" applyBorder="1" applyAlignment="1" applyProtection="1">
      <alignment horizontal="right" vertical="center"/>
    </xf>
    <xf numFmtId="0" fontId="34" fillId="0" borderId="0" xfId="3" applyFont="1" applyFill="1" applyAlignment="1">
      <alignment vertical="center" wrapText="1"/>
    </xf>
    <xf numFmtId="0" fontId="34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 applyProtection="1">
      <alignment horizontal="right" vertical="center"/>
    </xf>
    <xf numFmtId="4" fontId="82" fillId="0" borderId="5" xfId="3" applyNumberFormat="1" applyFont="1" applyFill="1" applyBorder="1" applyAlignment="1" applyProtection="1">
      <alignment horizontal="right" vertical="center"/>
    </xf>
    <xf numFmtId="0" fontId="43" fillId="0" borderId="0" xfId="3" applyFont="1" applyFill="1" applyAlignment="1">
      <alignment vertical="center"/>
    </xf>
    <xf numFmtId="4" fontId="45" fillId="0" borderId="0" xfId="3" applyNumberFormat="1" applyFont="1" applyFill="1" applyAlignment="1" applyProtection="1">
      <alignment vertical="center"/>
    </xf>
    <xf numFmtId="0" fontId="52" fillId="0" borderId="0" xfId="4" applyFont="1" applyFill="1" applyBorder="1" applyAlignment="1" applyProtection="1">
      <alignment horizontal="center" vertical="center"/>
    </xf>
    <xf numFmtId="0" fontId="51" fillId="0" borderId="0" xfId="4" applyNumberFormat="1" applyFont="1" applyFill="1" applyBorder="1" applyAlignment="1" applyProtection="1">
      <alignment horizontal="center" vertical="center"/>
      <protection locked="0"/>
    </xf>
    <xf numFmtId="0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1" fillId="0" borderId="0" xfId="3" applyFont="1" applyFill="1" applyBorder="1" applyAlignment="1" applyProtection="1">
      <alignment horizontal="center" vertical="center"/>
    </xf>
    <xf numFmtId="164" fontId="51" fillId="0" borderId="1" xfId="4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Fill="1" applyBorder="1" applyAlignment="1" applyProtection="1">
      <alignment horizontal="center" vertical="center" wrapText="1"/>
    </xf>
    <xf numFmtId="0" fontId="52" fillId="0" borderId="0" xfId="4" applyNumberFormat="1" applyFont="1" applyFill="1" applyBorder="1" applyAlignment="1" applyProtection="1">
      <alignment horizontal="center" vertical="center"/>
      <protection locked="0"/>
    </xf>
    <xf numFmtId="0" fontId="52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2" fillId="0" borderId="0" xfId="3" applyFont="1" applyFill="1" applyAlignment="1">
      <alignment horizontal="left" vertical="center"/>
    </xf>
    <xf numFmtId="0" fontId="51" fillId="0" borderId="1" xfId="3" applyFont="1" applyFill="1" applyBorder="1" applyAlignment="1" applyProtection="1">
      <alignment horizontal="center" vertical="center"/>
      <protection locked="0"/>
    </xf>
    <xf numFmtId="0" fontId="52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2" fillId="0" borderId="0" xfId="3" applyFont="1" applyFill="1" applyAlignment="1">
      <alignment horizontal="center" vertical="center"/>
    </xf>
    <xf numFmtId="0" fontId="51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2" fillId="0" borderId="0" xfId="3" applyFont="1" applyFill="1" applyAlignment="1">
      <alignment horizontal="center" vertical="center" wrapText="1"/>
    </xf>
    <xf numFmtId="0" fontId="52" fillId="0" borderId="0" xfId="3" applyFont="1" applyFill="1" applyAlignment="1" applyProtection="1">
      <alignment horizontal="center" vertical="center" wrapText="1"/>
      <protection locked="0"/>
    </xf>
    <xf numFmtId="0" fontId="52" fillId="0" borderId="0" xfId="3" applyFont="1" applyFill="1" applyAlignment="1" applyProtection="1">
      <alignment horizontal="center" vertical="center" wrapText="1"/>
    </xf>
    <xf numFmtId="0" fontId="51" fillId="0" borderId="0" xfId="3" applyFont="1" applyFill="1" applyAlignment="1" applyProtection="1">
      <alignment horizontal="left" vertical="center"/>
      <protection locked="0"/>
    </xf>
    <xf numFmtId="0" fontId="56" fillId="2" borderId="4" xfId="3" applyFont="1" applyFill="1" applyBorder="1" applyAlignment="1">
      <alignment horizontal="left" vertical="center"/>
    </xf>
    <xf numFmtId="0" fontId="51" fillId="0" borderId="0" xfId="3" applyFont="1" applyFill="1" applyBorder="1" applyAlignment="1">
      <alignment horizontal="left" vertical="center"/>
    </xf>
    <xf numFmtId="0" fontId="51" fillId="0" borderId="1" xfId="3" applyFont="1" applyFill="1" applyBorder="1" applyAlignment="1">
      <alignment horizontal="left" vertical="center"/>
    </xf>
    <xf numFmtId="0" fontId="56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8" fillId="0" borderId="45" xfId="3" applyFont="1" applyFill="1" applyBorder="1" applyAlignment="1" applyProtection="1">
      <alignment horizontal="center" vertical="center" wrapText="1"/>
    </xf>
    <xf numFmtId="0" fontId="58" fillId="0" borderId="22" xfId="3" applyFont="1" applyFill="1" applyBorder="1" applyAlignment="1" applyProtection="1">
      <alignment horizontal="center" vertical="center" wrapText="1"/>
    </xf>
    <xf numFmtId="0" fontId="58" fillId="0" borderId="23" xfId="3" applyFont="1" applyFill="1" applyBorder="1" applyAlignment="1" applyProtection="1">
      <alignment horizontal="center" vertical="center" wrapText="1"/>
    </xf>
    <xf numFmtId="0" fontId="39" fillId="0" borderId="45" xfId="3" applyFont="1" applyFill="1" applyBorder="1" applyAlignment="1" applyProtection="1">
      <alignment horizontal="center" vertical="center" wrapText="1"/>
    </xf>
    <xf numFmtId="0" fontId="39" fillId="0" borderId="22" xfId="3" applyFont="1" applyFill="1" applyBorder="1" applyAlignment="1" applyProtection="1">
      <alignment horizontal="center" vertical="center" wrapText="1"/>
    </xf>
    <xf numFmtId="0" fontId="39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9" fillId="0" borderId="47" xfId="3" applyNumberFormat="1" applyFont="1" applyFill="1" applyBorder="1" applyAlignment="1" applyProtection="1">
      <alignment horizontal="center" vertical="center" wrapText="1"/>
    </xf>
    <xf numFmtId="4" fontId="59" fillId="0" borderId="46" xfId="3" applyNumberFormat="1" applyFont="1" applyFill="1" applyBorder="1" applyAlignment="1" applyProtection="1">
      <alignment horizontal="center" vertical="center" wrapText="1"/>
    </xf>
    <xf numFmtId="4" fontId="59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76" fillId="0" borderId="0" xfId="0" applyFont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67" fillId="0" borderId="0" xfId="3" applyFont="1" applyFill="1" applyBorder="1" applyAlignment="1" applyProtection="1">
      <alignment horizontal="left" vertical="center" wrapText="1"/>
    </xf>
    <xf numFmtId="0" fontId="67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45" fillId="0" borderId="0" xfId="3" applyFont="1" applyFill="1" applyAlignment="1" applyProtection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left" vertical="center" wrapText="1"/>
    </xf>
    <xf numFmtId="0" fontId="41" fillId="0" borderId="9" xfId="3" applyFont="1" applyFill="1" applyBorder="1" applyAlignment="1">
      <alignment horizontal="left"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8" fillId="0" borderId="45" xfId="3" applyFont="1" applyFill="1" applyBorder="1" applyAlignment="1">
      <alignment horizontal="center" vertical="center" wrapText="1"/>
    </xf>
    <xf numFmtId="0" fontId="58" fillId="0" borderId="22" xfId="3" applyFont="1" applyFill="1" applyBorder="1" applyAlignment="1">
      <alignment horizontal="center" vertical="center" wrapText="1"/>
    </xf>
    <xf numFmtId="0" fontId="58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left" vertical="center" wrapText="1"/>
    </xf>
    <xf numFmtId="0" fontId="9" fillId="0" borderId="14" xfId="3" applyFont="1" applyFill="1" applyBorder="1" applyAlignment="1">
      <alignment horizontal="left"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39" fillId="0" borderId="45" xfId="3" applyFont="1" applyFill="1" applyBorder="1" applyAlignment="1">
      <alignment horizontal="center" vertical="center" wrapText="1"/>
    </xf>
    <xf numFmtId="0" fontId="39" fillId="0" borderId="22" xfId="3" applyFont="1" applyFill="1" applyBorder="1" applyAlignment="1">
      <alignment horizontal="center" vertical="center" wrapText="1"/>
    </xf>
    <xf numFmtId="0" fontId="39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4" fontId="59" fillId="0" borderId="47" xfId="3" applyNumberFormat="1" applyFont="1" applyFill="1" applyBorder="1" applyAlignment="1">
      <alignment horizontal="center" vertical="center" wrapText="1"/>
    </xf>
    <xf numFmtId="4" fontId="59" fillId="0" borderId="46" xfId="3" applyNumberFormat="1" applyFont="1" applyFill="1" applyBorder="1" applyAlignment="1">
      <alignment horizontal="center" vertical="center" wrapText="1"/>
    </xf>
    <xf numFmtId="4" fontId="59" fillId="0" borderId="48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3" xfId="3" applyFont="1" applyFill="1" applyBorder="1" applyAlignment="1" applyProtection="1">
      <alignment horizontal="center" vertical="center" wrapText="1"/>
    </xf>
    <xf numFmtId="0" fontId="65" fillId="0" borderId="0" xfId="3" applyFont="1" applyFill="1" applyBorder="1" applyAlignment="1" applyProtection="1">
      <alignment horizontal="left" vertical="center" wrapText="1"/>
    </xf>
    <xf numFmtId="0" fontId="67" fillId="0" borderId="0" xfId="3" applyFont="1" applyFill="1" applyBorder="1" applyAlignment="1">
      <alignment horizontal="left" vertical="center" wrapText="1"/>
    </xf>
    <xf numFmtId="0" fontId="65" fillId="0" borderId="9" xfId="3" applyFont="1" applyFill="1" applyBorder="1" applyAlignment="1" applyProtection="1">
      <alignment horizontal="left" vertical="center" wrapText="1"/>
    </xf>
    <xf numFmtId="0" fontId="8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41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B94"/>
  <sheetViews>
    <sheetView showGridLines="0" view="pageBreakPreview" zoomScale="80" zoomScaleNormal="80" zoomScaleSheetLayoutView="80" workbookViewId="0">
      <selection activeCell="A21" sqref="A21"/>
    </sheetView>
  </sheetViews>
  <sheetFormatPr defaultColWidth="8.85546875" defaultRowHeight="15" x14ac:dyDescent="0.25"/>
  <cols>
    <col min="1" max="1" width="118.7109375" style="420" customWidth="1"/>
    <col min="2" max="16384" width="8.85546875" style="397"/>
  </cols>
  <sheetData>
    <row r="1" spans="1:2" ht="66.75" customHeight="1" x14ac:dyDescent="0.3">
      <c r="A1" s="395" t="s">
        <v>274</v>
      </c>
      <c r="B1" s="396"/>
    </row>
    <row r="2" spans="1:2" ht="35.450000000000003" customHeight="1" x14ac:dyDescent="0.3">
      <c r="A2" s="395"/>
      <c r="B2" s="396"/>
    </row>
    <row r="3" spans="1:2" s="399" customFormat="1" x14ac:dyDescent="0.25">
      <c r="A3" s="398" t="s">
        <v>78</v>
      </c>
    </row>
    <row r="4" spans="1:2" ht="6" customHeight="1" x14ac:dyDescent="0.3">
      <c r="A4" s="400"/>
    </row>
    <row r="5" spans="1:2" ht="45" x14ac:dyDescent="0.25">
      <c r="A5" s="401" t="s">
        <v>275</v>
      </c>
    </row>
    <row r="6" spans="1:2" s="403" customFormat="1" ht="6" customHeight="1" x14ac:dyDescent="0.3">
      <c r="A6" s="402"/>
    </row>
    <row r="7" spans="1:2" ht="30" x14ac:dyDescent="0.25">
      <c r="A7" s="401" t="s">
        <v>276</v>
      </c>
    </row>
    <row r="8" spans="1:2" s="403" customFormat="1" ht="6" customHeight="1" x14ac:dyDescent="0.3">
      <c r="A8" s="402"/>
    </row>
    <row r="9" spans="1:2" ht="100.15" customHeight="1" x14ac:dyDescent="0.25">
      <c r="A9" s="404" t="s">
        <v>277</v>
      </c>
    </row>
    <row r="10" spans="1:2" ht="15.6" x14ac:dyDescent="0.3">
      <c r="A10" s="401"/>
    </row>
    <row r="11" spans="1:2" ht="30.75" x14ac:dyDescent="0.25">
      <c r="A11" s="405" t="s">
        <v>261</v>
      </c>
    </row>
    <row r="12" spans="1:2" ht="6" customHeight="1" x14ac:dyDescent="0.3">
      <c r="A12" s="405"/>
    </row>
    <row r="13" spans="1:2" ht="30" x14ac:dyDescent="0.25">
      <c r="A13" s="406" t="s">
        <v>262</v>
      </c>
    </row>
    <row r="14" spans="1:2" ht="35.450000000000003" customHeight="1" x14ac:dyDescent="0.3">
      <c r="A14" s="407"/>
    </row>
    <row r="15" spans="1:2" s="399" customFormat="1" ht="15.75" x14ac:dyDescent="0.25">
      <c r="A15" s="408" t="s">
        <v>75</v>
      </c>
    </row>
    <row r="16" spans="1:2" ht="6" customHeight="1" x14ac:dyDescent="0.25">
      <c r="A16" s="400"/>
    </row>
    <row r="17" spans="1:1" ht="30" x14ac:dyDescent="0.25">
      <c r="A17" s="409" t="s">
        <v>263</v>
      </c>
    </row>
    <row r="18" spans="1:1" ht="30" x14ac:dyDescent="0.25">
      <c r="A18" s="409" t="s">
        <v>265</v>
      </c>
    </row>
    <row r="19" spans="1:1" ht="45" x14ac:dyDescent="0.25">
      <c r="A19" s="410" t="s">
        <v>266</v>
      </c>
    </row>
    <row r="20" spans="1:1" ht="30" x14ac:dyDescent="0.25">
      <c r="A20" s="407" t="s">
        <v>267</v>
      </c>
    </row>
    <row r="21" spans="1:1" ht="78.75" x14ac:dyDescent="0.25">
      <c r="A21" s="407" t="s">
        <v>268</v>
      </c>
    </row>
    <row r="22" spans="1:1" ht="30" x14ac:dyDescent="0.25">
      <c r="A22" s="410" t="s">
        <v>269</v>
      </c>
    </row>
    <row r="23" spans="1:1" ht="35.450000000000003" customHeight="1" x14ac:dyDescent="0.25">
      <c r="A23" s="398"/>
    </row>
    <row r="24" spans="1:1" s="399" customFormat="1" ht="15.75" x14ac:dyDescent="0.25">
      <c r="A24" s="408" t="s">
        <v>76</v>
      </c>
    </row>
    <row r="25" spans="1:1" ht="6" customHeight="1" x14ac:dyDescent="0.25">
      <c r="A25" s="398"/>
    </row>
    <row r="26" spans="1:1" ht="30" x14ac:dyDescent="0.25">
      <c r="A26" s="402" t="s">
        <v>271</v>
      </c>
    </row>
    <row r="27" spans="1:1" ht="39.6" customHeight="1" x14ac:dyDescent="0.25">
      <c r="A27" s="402" t="s">
        <v>270</v>
      </c>
    </row>
    <row r="28" spans="1:1" ht="90" x14ac:dyDescent="0.25">
      <c r="A28" s="402" t="s">
        <v>272</v>
      </c>
    </row>
    <row r="29" spans="1:1" ht="35.450000000000003" customHeight="1" x14ac:dyDescent="0.25">
      <c r="A29" s="407"/>
    </row>
    <row r="30" spans="1:1" s="399" customFormat="1" ht="15.75" x14ac:dyDescent="0.25">
      <c r="A30" s="408" t="s">
        <v>77</v>
      </c>
    </row>
    <row r="31" spans="1:1" ht="6" customHeight="1" x14ac:dyDescent="0.25">
      <c r="A31" s="407"/>
    </row>
    <row r="32" spans="1:1" ht="60" x14ac:dyDescent="0.25">
      <c r="A32" s="407" t="s">
        <v>273</v>
      </c>
    </row>
    <row r="33" spans="1:1" x14ac:dyDescent="0.25">
      <c r="A33" s="407"/>
    </row>
    <row r="34" spans="1:1" x14ac:dyDescent="0.25">
      <c r="A34" s="407"/>
    </row>
    <row r="35" spans="1:1" x14ac:dyDescent="0.25">
      <c r="A35" s="407"/>
    </row>
    <row r="36" spans="1:1" x14ac:dyDescent="0.25">
      <c r="A36" s="407"/>
    </row>
    <row r="37" spans="1:1" ht="15.75" x14ac:dyDescent="0.25">
      <c r="A37" s="408"/>
    </row>
    <row r="38" spans="1:1" x14ac:dyDescent="0.25">
      <c r="A38" s="407"/>
    </row>
    <row r="39" spans="1:1" x14ac:dyDescent="0.25">
      <c r="A39" s="407"/>
    </row>
    <row r="40" spans="1:1" ht="15.75" x14ac:dyDescent="0.25">
      <c r="A40" s="408"/>
    </row>
    <row r="41" spans="1:1" x14ac:dyDescent="0.25">
      <c r="A41" s="407"/>
    </row>
    <row r="42" spans="1:1" x14ac:dyDescent="0.25">
      <c r="A42" s="407"/>
    </row>
    <row r="43" spans="1:1" x14ac:dyDescent="0.25">
      <c r="A43" s="407"/>
    </row>
    <row r="44" spans="1:1" ht="24.75" customHeight="1" x14ac:dyDescent="0.25">
      <c r="A44" s="408"/>
    </row>
    <row r="45" spans="1:1" x14ac:dyDescent="0.25">
      <c r="A45" s="407"/>
    </row>
    <row r="46" spans="1:1" x14ac:dyDescent="0.25">
      <c r="A46" s="407"/>
    </row>
    <row r="47" spans="1:1" x14ac:dyDescent="0.25">
      <c r="A47" s="407"/>
    </row>
    <row r="48" spans="1:1" ht="15.75" x14ac:dyDescent="0.25">
      <c r="A48" s="408"/>
    </row>
    <row r="49" spans="1:1" x14ac:dyDescent="0.25">
      <c r="A49" s="407"/>
    </row>
    <row r="50" spans="1:1" ht="88.5" customHeight="1" x14ac:dyDescent="0.25">
      <c r="A50" s="411"/>
    </row>
    <row r="51" spans="1:1" x14ac:dyDescent="0.25">
      <c r="A51" s="412"/>
    </row>
    <row r="52" spans="1:1" ht="15.75" x14ac:dyDescent="0.25">
      <c r="A52" s="413"/>
    </row>
    <row r="53" spans="1:1" x14ac:dyDescent="0.25">
      <c r="A53" s="414"/>
    </row>
    <row r="54" spans="1:1" ht="72" customHeight="1" x14ac:dyDescent="0.25">
      <c r="A54" s="409"/>
    </row>
    <row r="55" spans="1:1" ht="51" customHeight="1" x14ac:dyDescent="0.25">
      <c r="A55" s="409"/>
    </row>
    <row r="56" spans="1:1" ht="70.5" customHeight="1" x14ac:dyDescent="0.25">
      <c r="A56" s="409"/>
    </row>
    <row r="57" spans="1:1" ht="15.75" x14ac:dyDescent="0.25">
      <c r="A57" s="411"/>
    </row>
    <row r="58" spans="1:1" ht="72" customHeight="1" x14ac:dyDescent="0.25">
      <c r="A58" s="409"/>
    </row>
    <row r="59" spans="1:1" x14ac:dyDescent="0.25">
      <c r="A59" s="409"/>
    </row>
    <row r="60" spans="1:1" x14ac:dyDescent="0.25">
      <c r="A60" s="409"/>
    </row>
    <row r="61" spans="1:1" ht="30.75" customHeight="1" x14ac:dyDescent="0.25">
      <c r="A61" s="409"/>
    </row>
    <row r="62" spans="1:1" ht="44.25" customHeight="1" x14ac:dyDescent="0.25">
      <c r="A62" s="409"/>
    </row>
    <row r="63" spans="1:1" x14ac:dyDescent="0.25">
      <c r="A63" s="409"/>
    </row>
    <row r="64" spans="1:1" ht="21.75" customHeight="1" x14ac:dyDescent="0.25">
      <c r="A64" s="409"/>
    </row>
    <row r="65" spans="1:1" ht="66.75" customHeight="1" x14ac:dyDescent="0.25">
      <c r="A65" s="409"/>
    </row>
    <row r="66" spans="1:1" x14ac:dyDescent="0.25">
      <c r="A66" s="409"/>
    </row>
    <row r="67" spans="1:1" ht="20.25" customHeight="1" x14ac:dyDescent="0.25">
      <c r="A67" s="409"/>
    </row>
    <row r="68" spans="1:1" ht="37.5" customHeight="1" x14ac:dyDescent="0.25">
      <c r="A68" s="409"/>
    </row>
    <row r="69" spans="1:1" x14ac:dyDescent="0.25">
      <c r="A69" s="409"/>
    </row>
    <row r="70" spans="1:1" ht="19.5" customHeight="1" x14ac:dyDescent="0.25">
      <c r="A70" s="409"/>
    </row>
    <row r="71" spans="1:1" ht="35.25" customHeight="1" x14ac:dyDescent="0.25">
      <c r="A71" s="409"/>
    </row>
    <row r="72" spans="1:1" x14ac:dyDescent="0.25">
      <c r="A72" s="409"/>
    </row>
    <row r="73" spans="1:1" x14ac:dyDescent="0.25">
      <c r="A73" s="409"/>
    </row>
    <row r="74" spans="1:1" ht="97.5" customHeight="1" x14ac:dyDescent="0.25">
      <c r="A74" s="409"/>
    </row>
    <row r="75" spans="1:1" ht="60.75" customHeight="1" x14ac:dyDescent="0.25">
      <c r="A75" s="400"/>
    </row>
    <row r="76" spans="1:1" ht="15.75" x14ac:dyDescent="0.25">
      <c r="A76" s="400"/>
    </row>
    <row r="77" spans="1:1" x14ac:dyDescent="0.25">
      <c r="A77" s="415"/>
    </row>
    <row r="78" spans="1:1" x14ac:dyDescent="0.25">
      <c r="A78" s="415"/>
    </row>
    <row r="79" spans="1:1" x14ac:dyDescent="0.25">
      <c r="A79" s="415"/>
    </row>
    <row r="80" spans="1:1" x14ac:dyDescent="0.25">
      <c r="A80" s="415"/>
    </row>
    <row r="81" spans="1:1" x14ac:dyDescent="0.25">
      <c r="A81" s="415"/>
    </row>
    <row r="82" spans="1:1" x14ac:dyDescent="0.25">
      <c r="A82" s="415"/>
    </row>
    <row r="83" spans="1:1" x14ac:dyDescent="0.25">
      <c r="A83" s="416"/>
    </row>
    <row r="84" spans="1:1" ht="105" customHeight="1" x14ac:dyDescent="0.25">
      <c r="A84" s="417"/>
    </row>
    <row r="85" spans="1:1" ht="84" customHeight="1" x14ac:dyDescent="0.25">
      <c r="A85" s="415"/>
    </row>
    <row r="86" spans="1:1" ht="76.5" customHeight="1" x14ac:dyDescent="0.25">
      <c r="A86" s="415"/>
    </row>
    <row r="87" spans="1:1" x14ac:dyDescent="0.25">
      <c r="A87" s="418"/>
    </row>
    <row r="88" spans="1:1" x14ac:dyDescent="0.25">
      <c r="A88" s="419"/>
    </row>
    <row r="89" spans="1:1" ht="333" customHeight="1" x14ac:dyDescent="0.25"/>
    <row r="90" spans="1:1" x14ac:dyDescent="0.25">
      <c r="A90" s="421"/>
    </row>
    <row r="91" spans="1:1" x14ac:dyDescent="0.25">
      <c r="A91" s="415"/>
    </row>
    <row r="92" spans="1:1" x14ac:dyDescent="0.25">
      <c r="A92" s="422"/>
    </row>
    <row r="93" spans="1:1" x14ac:dyDescent="0.25">
      <c r="A93" s="422"/>
    </row>
    <row r="94" spans="1:1" x14ac:dyDescent="0.25">
      <c r="A94" s="422"/>
    </row>
  </sheetData>
  <sheetProtection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1" man="1"/>
    <brk id="72" man="1"/>
    <brk id="8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11" zoomScale="70" zoomScaleNormal="70" zoomScaleSheetLayoutView="80" workbookViewId="0">
      <selection activeCell="A16" sqref="A16:I16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3">
      <c r="A1" s="131"/>
      <c r="B1" s="131"/>
      <c r="C1" s="131"/>
      <c r="D1" s="131"/>
      <c r="E1" s="131"/>
      <c r="F1" s="131"/>
      <c r="G1" s="131"/>
      <c r="H1" s="131"/>
      <c r="I1" s="131"/>
    </row>
    <row r="2" spans="1:9" ht="27" customHeight="1" x14ac:dyDescent="0.3">
      <c r="A2" s="504"/>
      <c r="B2" s="504"/>
      <c r="C2" s="504"/>
      <c r="D2" s="504"/>
      <c r="E2" s="504"/>
      <c r="F2" s="504"/>
      <c r="G2" s="504"/>
      <c r="H2" s="504"/>
      <c r="I2" s="131"/>
    </row>
    <row r="3" spans="1:9" ht="27" customHeight="1" x14ac:dyDescent="0.3">
      <c r="A3" s="504"/>
      <c r="B3" s="504"/>
      <c r="C3" s="504"/>
      <c r="D3" s="504"/>
      <c r="E3" s="504"/>
      <c r="F3" s="504"/>
      <c r="G3" s="504"/>
      <c r="H3" s="504"/>
      <c r="I3" s="133"/>
    </row>
    <row r="4" spans="1:9" ht="4.5" customHeight="1" x14ac:dyDescent="0.3">
      <c r="A4" s="134"/>
      <c r="B4" s="134"/>
      <c r="C4" s="134"/>
      <c r="D4" s="134"/>
      <c r="E4" s="134"/>
      <c r="F4" s="134"/>
      <c r="G4" s="134"/>
      <c r="H4" s="134"/>
      <c r="I4" s="131"/>
    </row>
    <row r="5" spans="1:9" ht="20.25" customHeight="1" x14ac:dyDescent="0.3">
      <c r="A5" s="131"/>
      <c r="B5" s="507" t="s">
        <v>13</v>
      </c>
      <c r="C5" s="507"/>
      <c r="D5" s="507"/>
      <c r="E5" s="507"/>
      <c r="F5" s="135"/>
      <c r="G5" s="135"/>
      <c r="H5" s="131"/>
      <c r="I5" s="131"/>
    </row>
    <row r="6" spans="1:9" s="4" customFormat="1" ht="49.5" customHeight="1" x14ac:dyDescent="0.25">
      <c r="A6" s="136"/>
      <c r="B6" s="508" t="s">
        <v>300</v>
      </c>
      <c r="C6" s="508"/>
      <c r="D6" s="508"/>
      <c r="E6" s="508"/>
      <c r="F6" s="137"/>
      <c r="G6" s="137"/>
      <c r="H6" s="136"/>
      <c r="I6" s="136"/>
    </row>
    <row r="7" spans="1:9" s="5" customFormat="1" ht="21" customHeight="1" x14ac:dyDescent="0.3">
      <c r="A7" s="138"/>
      <c r="B7" s="509" t="str">
        <f>IF(A14=A65,"RAVNATELJ","ŠKOLSKI ODBOR")</f>
        <v>ŠKOLSKI ODBOR</v>
      </c>
      <c r="C7" s="509"/>
      <c r="D7" s="509"/>
      <c r="E7" s="509"/>
      <c r="F7" s="138"/>
      <c r="G7" s="138"/>
      <c r="H7" s="138"/>
      <c r="I7" s="138"/>
    </row>
    <row r="8" spans="1:9" ht="18" customHeight="1" x14ac:dyDescent="0.3">
      <c r="A8" s="131"/>
      <c r="B8" s="132" t="s">
        <v>19</v>
      </c>
      <c r="C8" s="510" t="s">
        <v>303</v>
      </c>
      <c r="D8" s="510"/>
      <c r="E8" s="510"/>
      <c r="F8" s="139"/>
      <c r="G8" s="139"/>
      <c r="H8" s="131"/>
      <c r="I8" s="131"/>
    </row>
    <row r="9" spans="1:9" ht="18" customHeight="1" x14ac:dyDescent="0.3">
      <c r="A9" s="131"/>
      <c r="B9" s="132" t="s">
        <v>264</v>
      </c>
      <c r="C9" s="510" t="s">
        <v>304</v>
      </c>
      <c r="D9" s="510"/>
      <c r="E9" s="510"/>
      <c r="F9" s="139"/>
      <c r="G9" s="139"/>
      <c r="H9" s="131"/>
      <c r="I9" s="131"/>
    </row>
    <row r="10" spans="1:9" ht="18" hidden="1" customHeight="1" x14ac:dyDescent="0.3">
      <c r="A10" s="131"/>
      <c r="B10" s="500"/>
      <c r="C10" s="500"/>
      <c r="D10" s="131" t="s">
        <v>20</v>
      </c>
      <c r="E10" s="140"/>
      <c r="F10" s="139"/>
      <c r="G10" s="139"/>
      <c r="H10" s="131"/>
      <c r="I10" s="131"/>
    </row>
    <row r="11" spans="1:9" ht="56.25" customHeight="1" x14ac:dyDescent="0.3">
      <c r="A11" s="131"/>
      <c r="B11" s="131"/>
      <c r="C11" s="131"/>
      <c r="D11" s="131"/>
      <c r="E11" s="139"/>
      <c r="F11" s="139"/>
      <c r="G11" s="139"/>
      <c r="H11" s="131"/>
      <c r="I11" s="131"/>
    </row>
    <row r="12" spans="1:9" ht="67.5" customHeight="1" x14ac:dyDescent="0.25">
      <c r="A12" s="505" t="s">
        <v>307</v>
      </c>
      <c r="B12" s="505"/>
      <c r="C12" s="505"/>
      <c r="D12" s="505"/>
      <c r="E12" s="505"/>
      <c r="F12" s="505"/>
      <c r="G12" s="505"/>
      <c r="H12" s="505"/>
      <c r="I12" s="505"/>
    </row>
    <row r="13" spans="1:9" ht="47.25" customHeight="1" x14ac:dyDescent="0.3">
      <c r="A13" s="131"/>
      <c r="B13" s="131"/>
      <c r="C13" s="131"/>
      <c r="D13" s="131"/>
      <c r="E13" s="131"/>
      <c r="F13" s="131"/>
      <c r="G13" s="131"/>
      <c r="H13" s="131"/>
      <c r="I13" s="131"/>
    </row>
    <row r="14" spans="1:9" ht="22.5" customHeight="1" x14ac:dyDescent="0.3">
      <c r="A14" s="502" t="s">
        <v>279</v>
      </c>
      <c r="B14" s="502"/>
      <c r="C14" s="502"/>
      <c r="D14" s="502"/>
      <c r="E14" s="502"/>
      <c r="F14" s="502"/>
      <c r="G14" s="502"/>
      <c r="H14" s="502"/>
      <c r="I14" s="502"/>
    </row>
    <row r="15" spans="1:9" ht="22.5" customHeight="1" x14ac:dyDescent="0.25">
      <c r="A15" s="502" t="s">
        <v>301</v>
      </c>
      <c r="B15" s="502"/>
      <c r="C15" s="502"/>
      <c r="D15" s="502"/>
      <c r="E15" s="502"/>
      <c r="F15" s="502"/>
      <c r="G15" s="502"/>
      <c r="H15" s="502"/>
      <c r="I15" s="502"/>
    </row>
    <row r="16" spans="1:9" ht="22.5" customHeight="1" x14ac:dyDescent="0.3">
      <c r="A16" s="506" t="s">
        <v>298</v>
      </c>
      <c r="B16" s="506"/>
      <c r="C16" s="506"/>
      <c r="D16" s="506"/>
      <c r="E16" s="506"/>
      <c r="F16" s="506"/>
      <c r="G16" s="506"/>
      <c r="H16" s="506"/>
      <c r="I16" s="506"/>
    </row>
    <row r="17" spans="1:16384" ht="30" customHeight="1" x14ac:dyDescent="0.3">
      <c r="A17" s="131"/>
      <c r="B17" s="131"/>
      <c r="C17" s="131"/>
      <c r="D17" s="131"/>
      <c r="E17" s="131"/>
      <c r="F17" s="131"/>
      <c r="G17" s="131"/>
      <c r="H17" s="131"/>
      <c r="I17" s="131"/>
    </row>
    <row r="18" spans="1:16384" ht="21.75" customHeight="1" x14ac:dyDescent="0.25">
      <c r="A18" s="503" t="s">
        <v>14</v>
      </c>
      <c r="B18" s="503"/>
      <c r="C18" s="503"/>
      <c r="D18" s="503"/>
      <c r="E18" s="503"/>
      <c r="F18" s="503"/>
      <c r="G18" s="503"/>
      <c r="H18" s="503"/>
      <c r="I18" s="503"/>
    </row>
    <row r="19" spans="1:16384" ht="30" customHeight="1" x14ac:dyDescent="0.3">
      <c r="A19" s="131"/>
      <c r="B19" s="131"/>
      <c r="C19" s="131"/>
      <c r="D19" s="131"/>
      <c r="E19" s="131"/>
      <c r="F19" s="131"/>
      <c r="G19" s="131"/>
      <c r="H19" s="131"/>
      <c r="I19" s="131"/>
    </row>
    <row r="20" spans="1:16384" s="2" customFormat="1" ht="63.75" thickBot="1" x14ac:dyDescent="0.3">
      <c r="A20" s="501" t="s">
        <v>15</v>
      </c>
      <c r="B20" s="501"/>
      <c r="C20" s="501"/>
      <c r="D20" s="501"/>
      <c r="E20" s="501"/>
      <c r="F20" s="501"/>
      <c r="G20" s="141" t="str">
        <f>IF(A14=A65,"PLAN 2020.","PLAN 
2018.")</f>
        <v>PLAN 
2018.</v>
      </c>
      <c r="H20" s="141" t="str">
        <f>IF(A14=A65,"POVEĆANJE / SMANJENJE","POVEĆANJE / SMANJENJE")</f>
        <v>POVEĆANJE / SMANJENJE</v>
      </c>
      <c r="I20" s="141" t="str">
        <f>IF(A14=A65,"PRIJEDLOG 
I. IZMJENA I DOPUNA 
PLANA 2020.","I. IZMJENA I DOPUNA 
PLANA 2020.")</f>
        <v>I. IZMJENA I DOPUNA 
PLANA 2020.</v>
      </c>
    </row>
    <row r="21" spans="1:16384" s="39" customFormat="1" ht="10.5" customHeight="1" thickTop="1" thickBot="1" x14ac:dyDescent="0.35">
      <c r="A21" s="498">
        <v>1</v>
      </c>
      <c r="B21" s="498"/>
      <c r="C21" s="498"/>
      <c r="D21" s="498"/>
      <c r="E21" s="498"/>
      <c r="F21" s="498"/>
      <c r="G21" s="204">
        <v>2</v>
      </c>
      <c r="H21" s="204">
        <v>3</v>
      </c>
      <c r="I21" s="204">
        <v>4</v>
      </c>
    </row>
    <row r="22" spans="1:16384" s="2" customFormat="1" ht="18" customHeight="1" thickTop="1" x14ac:dyDescent="0.3">
      <c r="A22" s="142"/>
      <c r="B22" s="142"/>
      <c r="C22" s="142"/>
      <c r="D22" s="142"/>
      <c r="E22" s="143"/>
      <c r="F22" s="143"/>
      <c r="G22" s="143"/>
      <c r="H22" s="144"/>
      <c r="I22" s="143"/>
    </row>
    <row r="23" spans="1:16384" s="6" customFormat="1" ht="18" customHeight="1" x14ac:dyDescent="0.3">
      <c r="A23" s="145" t="s">
        <v>23</v>
      </c>
      <c r="B23" s="499" t="s">
        <v>21</v>
      </c>
      <c r="C23" s="499"/>
      <c r="D23" s="499"/>
      <c r="E23" s="499"/>
      <c r="F23" s="499"/>
      <c r="G23" s="146">
        <f>SUM(G24:G25)</f>
        <v>13549311</v>
      </c>
      <c r="H23" s="146">
        <f>SUM(H24:H25)</f>
        <v>240639</v>
      </c>
      <c r="I23" s="146">
        <f>SUM(I24:I25)</f>
        <v>13789950</v>
      </c>
    </row>
    <row r="24" spans="1:16384" ht="18" customHeight="1" x14ac:dyDescent="0.3">
      <c r="A24" s="147"/>
      <c r="B24" s="512" t="s">
        <v>25</v>
      </c>
      <c r="C24" s="512"/>
      <c r="D24" s="512"/>
      <c r="E24" s="512"/>
      <c r="F24" s="512"/>
      <c r="G24" s="148">
        <f>SUMIFS('2. Plan prihoda i primitaka'!$H$13:$H$48,'2. Plan prihoda i primitaka'!$A$13:$A$48,6)</f>
        <v>13549311</v>
      </c>
      <c r="H24" s="148">
        <f>SUMIFS('2. Plan prihoda i primitaka'!$T$13:$T$48,'2. Plan prihoda i primitaka'!$A$13:$A$48,6)</f>
        <v>240639</v>
      </c>
      <c r="I24" s="148">
        <f>SUMIFS('2. Plan prihoda i primitaka'!$AF$13:$AF$48,'2. Plan prihoda i primitaka'!$A$13:$A$48,6)</f>
        <v>13789950</v>
      </c>
    </row>
    <row r="25" spans="1:16384" ht="18" customHeight="1" x14ac:dyDescent="0.3">
      <c r="A25" s="147"/>
      <c r="B25" s="512" t="s">
        <v>26</v>
      </c>
      <c r="C25" s="512"/>
      <c r="D25" s="512"/>
      <c r="E25" s="512"/>
      <c r="F25" s="512"/>
      <c r="G25" s="148">
        <f>SUMIFS('2. Plan prihoda i primitaka'!$H$13:$H$48,'2. Plan prihoda i primitaka'!$A$13:$A$48,7)</f>
        <v>0</v>
      </c>
      <c r="H25" s="148">
        <f>SUMIFS('2. Plan prihoda i primitaka'!$T$13:$T$48,'2. Plan prihoda i primitaka'!$A$13:$A$48,7)</f>
        <v>0</v>
      </c>
      <c r="I25" s="148">
        <f>SUMIFS('2. Plan prihoda i primitaka'!$AF$13:$AF$48,'2. Plan prihoda i primitaka'!$A$13:$A$48,7)</f>
        <v>0</v>
      </c>
    </row>
    <row r="26" spans="1:16384" s="6" customFormat="1" ht="18" customHeight="1" x14ac:dyDescent="0.3">
      <c r="A26" s="145" t="s">
        <v>24</v>
      </c>
      <c r="B26" s="499" t="s">
        <v>22</v>
      </c>
      <c r="C26" s="499"/>
      <c r="D26" s="499"/>
      <c r="E26" s="499"/>
      <c r="F26" s="499"/>
      <c r="G26" s="146">
        <f>SUM(G27:G28)</f>
        <v>13549311</v>
      </c>
      <c r="H26" s="146">
        <f>SUM(H27:H28)</f>
        <v>662343</v>
      </c>
      <c r="I26" s="146">
        <f>SUM(I27:I28)</f>
        <v>14211654</v>
      </c>
    </row>
    <row r="27" spans="1:16384" ht="18" customHeight="1" x14ac:dyDescent="0.3">
      <c r="A27" s="147"/>
      <c r="B27" s="512" t="s">
        <v>27</v>
      </c>
      <c r="C27" s="512"/>
      <c r="D27" s="512"/>
      <c r="E27" s="512"/>
      <c r="F27" s="512"/>
      <c r="G27" s="148">
        <f>SUMIFS('3. Plan rashoda i izdataka'!$H$16:$H$214,'3. Plan rashoda i izdataka'!$A$16:$A$214,3)</f>
        <v>8049311</v>
      </c>
      <c r="H27" s="148">
        <f>SUMIFS('3. Plan rashoda i izdataka'!$T$16:$T$214,'3. Plan rashoda i izdataka'!$A$16:$A$214,3)</f>
        <v>417690</v>
      </c>
      <c r="I27" s="148">
        <f>SUMIFS('3. Plan rashoda i izdataka'!$AF$16:$AF$214,'3. Plan rashoda i izdataka'!$A$16:$A$214,3)</f>
        <v>8467001</v>
      </c>
    </row>
    <row r="28" spans="1:16384" ht="18" customHeight="1" x14ac:dyDescent="0.25">
      <c r="A28" s="149"/>
      <c r="B28" s="513" t="s">
        <v>28</v>
      </c>
      <c r="C28" s="513"/>
      <c r="D28" s="513"/>
      <c r="E28" s="513"/>
      <c r="F28" s="513"/>
      <c r="G28" s="148">
        <f>SUMIFS('3. Plan rashoda i izdataka'!$H$16:$H$214,'3. Plan rashoda i izdataka'!$A$16:$A$214,4)</f>
        <v>5500000</v>
      </c>
      <c r="H28" s="148">
        <f>SUMIFS('3. Plan rashoda i izdataka'!$T$16:$T$214,'3. Plan rashoda i izdataka'!$A$16:$A$214,4)</f>
        <v>244653</v>
      </c>
      <c r="I28" s="148">
        <f>SUMIFS('3. Plan rashoda i izdataka'!$AF$16:$AF$214,'3. Plan rashoda i izdataka'!$A$16:$A$214,4)</f>
        <v>5744653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1"/>
      <c r="B29" s="511" t="s">
        <v>29</v>
      </c>
      <c r="C29" s="511"/>
      <c r="D29" s="511"/>
      <c r="E29" s="511"/>
      <c r="F29" s="511"/>
      <c r="G29" s="152">
        <f>G23-G26</f>
        <v>0</v>
      </c>
      <c r="H29" s="152">
        <f>H23-H26</f>
        <v>-421704</v>
      </c>
      <c r="I29" s="152">
        <f>I23-I26</f>
        <v>-421704</v>
      </c>
    </row>
    <row r="30" spans="1:16384" ht="18" customHeight="1" x14ac:dyDescent="0.25">
      <c r="A30" s="153"/>
      <c r="B30" s="153"/>
      <c r="C30" s="153"/>
      <c r="D30" s="153"/>
      <c r="E30" s="131"/>
      <c r="F30" s="154"/>
      <c r="G30" s="154"/>
      <c r="H30" s="155"/>
      <c r="I30" s="155"/>
    </row>
    <row r="31" spans="1:16384" ht="18" customHeight="1" x14ac:dyDescent="0.25">
      <c r="A31" s="145" t="s">
        <v>12</v>
      </c>
      <c r="B31" s="499" t="s">
        <v>146</v>
      </c>
      <c r="C31" s="499"/>
      <c r="D31" s="499"/>
      <c r="E31" s="499"/>
      <c r="F31" s="499"/>
      <c r="G31" s="319">
        <v>421704</v>
      </c>
      <c r="H31" s="314">
        <f>G31-G32</f>
        <v>421704</v>
      </c>
      <c r="I31" s="314">
        <f>H31-H32</f>
        <v>0</v>
      </c>
    </row>
    <row r="32" spans="1:16384" s="9" customFormat="1" ht="34.9" customHeight="1" x14ac:dyDescent="0.25">
      <c r="A32" s="151"/>
      <c r="B32" s="514" t="s">
        <v>147</v>
      </c>
      <c r="C32" s="511"/>
      <c r="D32" s="511"/>
      <c r="E32" s="511"/>
      <c r="F32" s="511"/>
      <c r="G32" s="163">
        <f>SUMIFS('2. Plan prihoda i primitaka'!$H$13:$H$48,'2. Plan prihoda i primitaka'!$A$13:$A$48,9)</f>
        <v>0</v>
      </c>
      <c r="H32" s="163">
        <f>SUMIFS('2. Plan prihoda i primitaka'!$T$13:$T$48,'2. Plan prihoda i primitaka'!$A$13:$A$48,9)</f>
        <v>421704</v>
      </c>
      <c r="I32" s="163">
        <f>SUMIFS('2. Plan prihoda i primitaka'!$AF$13:$AF$48,'2. Plan prihoda i primitaka'!$A$13:$A$48,9)</f>
        <v>421704</v>
      </c>
    </row>
    <row r="33" spans="1:9" s="9" customFormat="1" ht="18" customHeight="1" x14ac:dyDescent="0.25">
      <c r="A33" s="156"/>
      <c r="B33" s="157"/>
      <c r="C33" s="157"/>
      <c r="D33" s="157"/>
      <c r="E33" s="157"/>
      <c r="F33" s="157"/>
      <c r="G33" s="158"/>
      <c r="H33" s="158"/>
      <c r="I33" s="158"/>
    </row>
    <row r="34" spans="1:9" ht="18" customHeight="1" x14ac:dyDescent="0.25">
      <c r="A34" s="145" t="s">
        <v>30</v>
      </c>
      <c r="B34" s="499" t="s">
        <v>18</v>
      </c>
      <c r="C34" s="499"/>
      <c r="D34" s="499"/>
      <c r="E34" s="499"/>
      <c r="F34" s="499"/>
      <c r="G34" s="146"/>
      <c r="H34" s="155"/>
      <c r="I34" s="155"/>
    </row>
    <row r="35" spans="1:9" ht="18" customHeight="1" x14ac:dyDescent="0.25">
      <c r="A35" s="147"/>
      <c r="B35" s="512" t="s">
        <v>31</v>
      </c>
      <c r="C35" s="512"/>
      <c r="D35" s="512"/>
      <c r="E35" s="512"/>
      <c r="F35" s="512"/>
      <c r="G35" s="148">
        <f>SUMIFS('2. Plan prihoda i primitaka'!$H$13:$H$48,'2. Plan prihoda i primitaka'!$A$13:$A$48,8)</f>
        <v>0</v>
      </c>
      <c r="H35" s="148">
        <f>SUMIFS('2. Plan prihoda i primitaka'!$T$13:$T$48,'2. Plan prihoda i primitaka'!$A$13:$A$48,8)</f>
        <v>0</v>
      </c>
      <c r="I35" s="148">
        <f>SUMIFS('2. Plan prihoda i primitaka'!$AF$13:$AF$48,'2. Plan prihoda i primitaka'!$A$13:$A$48,8)</f>
        <v>0</v>
      </c>
    </row>
    <row r="36" spans="1:9" ht="18" customHeight="1" x14ac:dyDescent="0.25">
      <c r="A36" s="149"/>
      <c r="B36" s="513" t="s">
        <v>32</v>
      </c>
      <c r="C36" s="513"/>
      <c r="D36" s="513"/>
      <c r="E36" s="513"/>
      <c r="F36" s="513"/>
      <c r="G36" s="150">
        <f>SUMIFS('3. Plan rashoda i izdataka'!$H$16:$H$214,'3. Plan rashoda i izdataka'!$A$16:$A$214,5)</f>
        <v>0</v>
      </c>
      <c r="H36" s="150">
        <f>SUMIFS('3. Plan rashoda i izdataka'!$T$16:$T$214,'3. Plan rashoda i izdataka'!$A$16:$A$214,5)</f>
        <v>0</v>
      </c>
      <c r="I36" s="150">
        <f>SUMIFS('3. Plan rashoda i izdataka'!$AF$16:$AF$214,'3. Plan rashoda i izdataka'!$A$16:$A$214,5)</f>
        <v>0</v>
      </c>
    </row>
    <row r="37" spans="1:9" s="4" customFormat="1" ht="18" customHeight="1" x14ac:dyDescent="0.25">
      <c r="A37" s="151"/>
      <c r="B37" s="511" t="s">
        <v>33</v>
      </c>
      <c r="C37" s="511"/>
      <c r="D37" s="511"/>
      <c r="E37" s="511"/>
      <c r="F37" s="511"/>
      <c r="G37" s="152">
        <f>G35-G36</f>
        <v>0</v>
      </c>
      <c r="H37" s="152">
        <f>H35-H36</f>
        <v>0</v>
      </c>
      <c r="I37" s="152">
        <f>I35-I36</f>
        <v>0</v>
      </c>
    </row>
    <row r="38" spans="1:9" ht="18" customHeight="1" x14ac:dyDescent="0.25">
      <c r="A38" s="147"/>
      <c r="B38" s="147"/>
      <c r="C38" s="147"/>
      <c r="D38" s="147"/>
      <c r="E38" s="131"/>
      <c r="F38" s="154"/>
      <c r="G38" s="154"/>
      <c r="H38" s="155"/>
      <c r="I38" s="155"/>
    </row>
    <row r="39" spans="1:9" ht="18" customHeight="1" x14ac:dyDescent="0.25">
      <c r="A39" s="145" t="s">
        <v>34</v>
      </c>
      <c r="B39" s="499" t="s">
        <v>36</v>
      </c>
      <c r="C39" s="499"/>
      <c r="D39" s="499"/>
      <c r="E39" s="499"/>
      <c r="F39" s="499"/>
      <c r="G39" s="146"/>
      <c r="H39" s="155"/>
      <c r="I39" s="155"/>
    </row>
    <row r="40" spans="1:9" s="4" customFormat="1" ht="18" customHeight="1" x14ac:dyDescent="0.25">
      <c r="A40" s="159"/>
      <c r="B40" s="511" t="s">
        <v>35</v>
      </c>
      <c r="C40" s="511"/>
      <c r="D40" s="511"/>
      <c r="E40" s="511"/>
      <c r="F40" s="511"/>
      <c r="G40" s="152">
        <f>G29+G32+G37</f>
        <v>0</v>
      </c>
      <c r="H40" s="152">
        <f t="shared" ref="H40:I40" si="0">H29+H32+H37</f>
        <v>0</v>
      </c>
      <c r="I40" s="152">
        <f t="shared" si="0"/>
        <v>0</v>
      </c>
    </row>
    <row r="41" spans="1:9" ht="15" customHeight="1" x14ac:dyDescent="0.25">
      <c r="A41" s="164"/>
      <c r="B41" s="164"/>
      <c r="C41" s="164"/>
      <c r="D41" s="164"/>
      <c r="E41" s="165"/>
      <c r="F41" s="166"/>
      <c r="G41" s="166"/>
      <c r="H41" s="167"/>
      <c r="I41" s="167"/>
    </row>
    <row r="42" spans="1:9" ht="12" customHeight="1" x14ac:dyDescent="0.25">
      <c r="A42" s="164"/>
      <c r="B42" s="164"/>
      <c r="C42" s="164"/>
      <c r="D42" s="164"/>
      <c r="E42" s="165"/>
      <c r="F42" s="166"/>
      <c r="G42" s="166"/>
      <c r="H42" s="167"/>
      <c r="I42" s="167"/>
    </row>
    <row r="43" spans="1:9" s="72" customFormat="1" ht="15" x14ac:dyDescent="0.25">
      <c r="A43" s="168"/>
      <c r="B43" s="168"/>
      <c r="C43" s="89"/>
      <c r="D43" s="89"/>
      <c r="E43" s="168"/>
      <c r="F43" s="168"/>
      <c r="G43" s="168"/>
      <c r="H43" s="168"/>
      <c r="I43" s="168"/>
    </row>
    <row r="44" spans="1:9" s="72" customFormat="1" ht="20.25" customHeight="1" x14ac:dyDescent="0.25">
      <c r="A44" s="89"/>
      <c r="B44" s="89"/>
      <c r="C44" s="89"/>
      <c r="D44" s="89"/>
      <c r="E44" s="89"/>
      <c r="F44" s="169" t="s">
        <v>113</v>
      </c>
      <c r="G44" s="494" t="s">
        <v>302</v>
      </c>
      <c r="H44" s="494"/>
      <c r="I44" s="170" t="s">
        <v>115</v>
      </c>
    </row>
    <row r="45" spans="1:9" s="72" customFormat="1" ht="7.5" customHeight="1" x14ac:dyDescent="0.25">
      <c r="A45" s="165"/>
      <c r="B45" s="89"/>
      <c r="C45" s="89"/>
      <c r="D45" s="171"/>
      <c r="E45" s="89"/>
      <c r="F45" s="89"/>
      <c r="G45" s="89"/>
      <c r="H45" s="89"/>
      <c r="I45" s="172"/>
    </row>
    <row r="46" spans="1:9" s="72" customFormat="1" ht="20.25" customHeight="1" x14ac:dyDescent="0.25">
      <c r="A46" s="165"/>
      <c r="B46" s="493"/>
      <c r="C46" s="493"/>
      <c r="D46" s="493"/>
      <c r="E46" s="493"/>
      <c r="F46" s="169"/>
      <c r="G46" s="494" t="s">
        <v>306</v>
      </c>
      <c r="H46" s="494"/>
      <c r="I46" s="165" t="s">
        <v>114</v>
      </c>
    </row>
    <row r="47" spans="1:9" s="72" customFormat="1" ht="46.9" customHeight="1" x14ac:dyDescent="0.25">
      <c r="A47" s="173"/>
      <c r="B47" s="173"/>
      <c r="C47" s="173"/>
      <c r="D47" s="173"/>
      <c r="E47" s="173"/>
      <c r="F47" s="169"/>
      <c r="G47" s="439"/>
      <c r="H47" s="439"/>
      <c r="I47" s="165"/>
    </row>
    <row r="48" spans="1:9" s="72" customFormat="1" ht="15" customHeight="1" x14ac:dyDescent="0.25">
      <c r="A48" s="173"/>
      <c r="B48" s="173"/>
      <c r="C48" s="173"/>
      <c r="D48" s="173"/>
      <c r="E48" s="173"/>
      <c r="F48" s="169"/>
      <c r="G48" s="497" t="str">
        <f>IF(A14="Prijedlog izmjena i dopuna financijskog plana","RAVNATELJ","PREDSJEDNIK ŠKOLSKOG ODBORA")</f>
        <v>PREDSJEDNIK ŠKOLSKOG ODBORA</v>
      </c>
      <c r="H48" s="497"/>
      <c r="I48" s="165"/>
    </row>
    <row r="49" spans="1:9" s="72" customFormat="1" ht="15.75" x14ac:dyDescent="0.25">
      <c r="A49" s="490"/>
      <c r="B49" s="490"/>
      <c r="C49" s="490"/>
      <c r="D49" s="490"/>
      <c r="E49" s="490"/>
      <c r="F49" s="89"/>
      <c r="G49" s="496" t="s">
        <v>305</v>
      </c>
      <c r="H49" s="496"/>
      <c r="I49" s="165"/>
    </row>
    <row r="50" spans="1:9" s="72" customFormat="1" ht="15" customHeight="1" x14ac:dyDescent="0.25">
      <c r="A50" s="165"/>
      <c r="B50" s="174"/>
      <c r="C50" s="174"/>
      <c r="D50" s="174"/>
      <c r="E50" s="174"/>
      <c r="F50" s="495" t="s">
        <v>116</v>
      </c>
      <c r="G50" s="491"/>
      <c r="H50" s="491"/>
      <c r="I50" s="173"/>
    </row>
    <row r="51" spans="1:9" s="72" customFormat="1" ht="15.75" x14ac:dyDescent="0.25">
      <c r="A51" s="176"/>
      <c r="B51" s="176"/>
      <c r="C51" s="176"/>
      <c r="D51" s="176"/>
      <c r="E51" s="176"/>
      <c r="F51" s="495"/>
      <c r="G51" s="491"/>
      <c r="H51" s="491"/>
      <c r="I51" s="175"/>
    </row>
    <row r="52" spans="1:9" s="72" customFormat="1" ht="15.75" x14ac:dyDescent="0.25">
      <c r="A52" s="165"/>
      <c r="B52" s="177"/>
      <c r="C52" s="177"/>
      <c r="D52" s="177"/>
      <c r="E52" s="177"/>
      <c r="F52" s="495"/>
      <c r="G52" s="492"/>
      <c r="H52" s="492"/>
      <c r="I52" s="176"/>
    </row>
    <row r="53" spans="1:9" s="72" customFormat="1" ht="15" x14ac:dyDescent="0.25">
      <c r="A53" s="168"/>
      <c r="B53" s="168"/>
      <c r="C53" s="168"/>
      <c r="D53" s="168"/>
      <c r="E53" s="168"/>
      <c r="F53" s="173"/>
      <c r="G53" s="168"/>
    </row>
    <row r="54" spans="1:9" s="72" customFormat="1" ht="15" x14ac:dyDescent="0.25">
      <c r="A54" s="168"/>
      <c r="B54" s="168"/>
      <c r="C54" s="168"/>
      <c r="D54" s="168"/>
      <c r="E54" s="168"/>
      <c r="F54" s="178"/>
      <c r="G54" s="168"/>
    </row>
    <row r="55" spans="1:9" s="72" customFormat="1" ht="15" x14ac:dyDescent="0.25">
      <c r="A55" s="168"/>
      <c r="B55" s="168"/>
      <c r="C55" s="168"/>
      <c r="D55" s="168"/>
      <c r="E55" s="168"/>
      <c r="F55" s="178"/>
      <c r="G55" s="168"/>
    </row>
    <row r="56" spans="1:9" s="72" customFormat="1" ht="15" x14ac:dyDescent="0.25">
      <c r="A56" s="160"/>
      <c r="B56" s="160"/>
      <c r="C56" s="160"/>
      <c r="D56" s="160"/>
      <c r="E56" s="160"/>
      <c r="F56" s="168"/>
      <c r="G56" s="168"/>
    </row>
    <row r="57" spans="1:9" s="72" customFormat="1" ht="15" x14ac:dyDescent="0.25">
      <c r="A57" s="160"/>
      <c r="B57" s="160"/>
      <c r="C57" s="160"/>
      <c r="D57" s="160"/>
      <c r="E57" s="160"/>
      <c r="F57" s="160"/>
      <c r="G57" s="160"/>
    </row>
    <row r="58" spans="1:9" s="72" customFormat="1" ht="15" x14ac:dyDescent="0.25">
      <c r="A58" s="1"/>
      <c r="B58" s="1"/>
      <c r="C58" s="1"/>
      <c r="D58" s="1"/>
      <c r="E58" s="1"/>
      <c r="F58" s="160"/>
      <c r="G58" s="160"/>
      <c r="H58" s="160"/>
      <c r="I58" s="160"/>
    </row>
    <row r="59" spans="1:9" s="72" customFormat="1" x14ac:dyDescent="0.25">
      <c r="A59" s="1"/>
      <c r="B59" s="480"/>
      <c r="C59" s="480"/>
      <c r="D59" s="480"/>
      <c r="E59" s="480"/>
      <c r="F59" s="480"/>
      <c r="G59" s="480"/>
      <c r="H59" s="480"/>
      <c r="I59" s="1"/>
    </row>
    <row r="60" spans="1:9" s="72" customFormat="1" x14ac:dyDescent="0.25">
      <c r="A60" s="1"/>
      <c r="B60" s="480"/>
      <c r="C60" s="480"/>
      <c r="D60" s="480"/>
      <c r="E60" s="480"/>
      <c r="F60" s="480"/>
      <c r="G60" s="480"/>
      <c r="H60" s="480"/>
      <c r="I60" s="1"/>
    </row>
    <row r="61" spans="1:9" s="72" customFormat="1" x14ac:dyDescent="0.25">
      <c r="A61" s="1"/>
      <c r="B61" s="480"/>
      <c r="C61" s="480"/>
      <c r="D61" s="480"/>
      <c r="E61" s="480"/>
      <c r="F61" s="480"/>
      <c r="G61" s="480"/>
      <c r="H61" s="480"/>
      <c r="I61" s="1"/>
    </row>
    <row r="62" spans="1:9" s="72" customFormat="1" x14ac:dyDescent="0.25">
      <c r="A62" s="1"/>
      <c r="B62" s="480"/>
      <c r="C62" s="480"/>
      <c r="D62" s="480"/>
      <c r="E62" s="480"/>
      <c r="F62" s="480"/>
      <c r="G62" s="480"/>
      <c r="H62" s="480"/>
      <c r="I62" s="1"/>
    </row>
    <row r="63" spans="1:9" s="72" customFormat="1" x14ac:dyDescent="0.25">
      <c r="A63" s="1"/>
      <c r="B63" s="480"/>
      <c r="C63" s="480"/>
      <c r="D63" s="480"/>
      <c r="E63" s="480"/>
      <c r="F63" s="480"/>
      <c r="G63" s="480"/>
      <c r="H63" s="480"/>
      <c r="I63" s="1"/>
    </row>
    <row r="64" spans="1:9" x14ac:dyDescent="0.25">
      <c r="A64" s="72"/>
      <c r="B64" s="481"/>
      <c r="C64" s="481"/>
      <c r="D64" s="481"/>
      <c r="E64" s="481"/>
      <c r="F64" s="480"/>
      <c r="G64" s="480"/>
      <c r="H64" s="480"/>
      <c r="I64" s="1"/>
    </row>
    <row r="65" spans="1:8" x14ac:dyDescent="0.25">
      <c r="A65" s="426" t="s">
        <v>278</v>
      </c>
      <c r="B65" s="481"/>
      <c r="C65" s="481"/>
      <c r="D65" s="481"/>
      <c r="E65" s="481"/>
      <c r="F65" s="481"/>
      <c r="G65" s="481"/>
      <c r="H65" s="481"/>
    </row>
    <row r="66" spans="1:8" x14ac:dyDescent="0.25">
      <c r="A66" s="426" t="s">
        <v>279</v>
      </c>
      <c r="B66" s="481"/>
      <c r="C66" s="481"/>
      <c r="D66" s="481"/>
      <c r="E66" s="481"/>
      <c r="F66" s="481"/>
      <c r="G66" s="481"/>
      <c r="H66" s="481"/>
    </row>
    <row r="67" spans="1:8" x14ac:dyDescent="0.25">
      <c r="A67" s="72"/>
      <c r="B67" s="481"/>
      <c r="C67" s="481"/>
      <c r="D67" s="481"/>
      <c r="E67" s="481"/>
      <c r="F67" s="481"/>
      <c r="G67" s="481"/>
      <c r="H67" s="481"/>
    </row>
    <row r="68" spans="1:8" x14ac:dyDescent="0.25">
      <c r="A68" s="72"/>
      <c r="B68" s="481"/>
      <c r="C68" s="481"/>
      <c r="D68" s="481"/>
      <c r="E68" s="481"/>
      <c r="F68" s="481"/>
      <c r="G68" s="481"/>
      <c r="H68" s="481"/>
    </row>
    <row r="69" spans="1:8" x14ac:dyDescent="0.25">
      <c r="A69" s="72"/>
      <c r="B69" s="481"/>
      <c r="C69" s="481"/>
      <c r="D69" s="481"/>
      <c r="E69" s="481"/>
      <c r="F69" s="481"/>
      <c r="G69" s="481"/>
      <c r="H69" s="481"/>
    </row>
    <row r="70" spans="1:8" x14ac:dyDescent="0.25">
      <c r="A70" s="72"/>
      <c r="B70" s="481"/>
      <c r="C70" s="481"/>
      <c r="D70" s="481"/>
      <c r="E70" s="481"/>
      <c r="F70" s="481"/>
      <c r="G70" s="481"/>
      <c r="H70" s="481"/>
    </row>
    <row r="71" spans="1:8" x14ac:dyDescent="0.25">
      <c r="A71" s="72"/>
      <c r="B71" s="481"/>
      <c r="C71" s="481"/>
      <c r="D71" s="481"/>
      <c r="E71" s="481"/>
      <c r="F71" s="481"/>
      <c r="G71" s="481"/>
      <c r="H71" s="481"/>
    </row>
    <row r="72" spans="1:8" x14ac:dyDescent="0.25">
      <c r="A72" s="24"/>
      <c r="B72" s="481"/>
      <c r="C72" s="481"/>
      <c r="D72" s="481"/>
      <c r="E72" s="481"/>
      <c r="F72" s="481"/>
      <c r="G72" s="481"/>
      <c r="H72" s="481"/>
    </row>
    <row r="73" spans="1:8" x14ac:dyDescent="0.25">
      <c r="A73" s="24"/>
      <c r="B73" s="481"/>
      <c r="C73" s="481"/>
      <c r="D73" s="481"/>
      <c r="E73" s="481"/>
      <c r="F73" s="481"/>
      <c r="G73" s="481"/>
      <c r="H73" s="481"/>
    </row>
    <row r="74" spans="1:8" x14ac:dyDescent="0.25">
      <c r="A74" s="24"/>
      <c r="B74" s="481"/>
      <c r="C74" s="481"/>
      <c r="D74" s="481"/>
      <c r="E74" s="481"/>
      <c r="F74" s="481"/>
      <c r="G74" s="481"/>
      <c r="H74" s="481"/>
    </row>
    <row r="75" spans="1:8" x14ac:dyDescent="0.25">
      <c r="A75" s="24"/>
      <c r="B75" s="481"/>
      <c r="C75" s="481"/>
      <c r="D75" s="481"/>
      <c r="E75" s="481"/>
      <c r="F75" s="481"/>
      <c r="G75" s="481"/>
      <c r="H75" s="481"/>
    </row>
    <row r="76" spans="1:8" x14ac:dyDescent="0.25">
      <c r="A76" s="24"/>
      <c r="B76" s="481"/>
      <c r="C76" s="481"/>
      <c r="D76" s="481"/>
      <c r="E76" s="481"/>
      <c r="F76" s="481"/>
      <c r="G76" s="481"/>
      <c r="H76" s="481"/>
    </row>
    <row r="77" spans="1:8" x14ac:dyDescent="0.25">
      <c r="A77" s="24"/>
      <c r="B77" s="481"/>
      <c r="C77" s="481"/>
      <c r="D77" s="481"/>
      <c r="E77" s="481"/>
      <c r="F77" s="481"/>
      <c r="G77" s="481"/>
      <c r="H77" s="481"/>
    </row>
    <row r="78" spans="1:8" x14ac:dyDescent="0.25">
      <c r="A78" s="24"/>
      <c r="B78" s="481"/>
      <c r="C78" s="481"/>
      <c r="D78" s="481"/>
      <c r="E78" s="481"/>
      <c r="F78" s="481"/>
      <c r="G78" s="481"/>
      <c r="H78" s="481"/>
    </row>
    <row r="79" spans="1:8" x14ac:dyDescent="0.25">
      <c r="A79" s="24"/>
      <c r="B79" s="481"/>
      <c r="C79" s="481"/>
      <c r="D79" s="481"/>
      <c r="E79" s="481"/>
      <c r="F79" s="481"/>
      <c r="G79" s="481"/>
      <c r="H79" s="481"/>
    </row>
    <row r="80" spans="1:8" x14ac:dyDescent="0.25">
      <c r="A80" s="24"/>
      <c r="B80" s="481"/>
      <c r="C80" s="481"/>
      <c r="D80" s="481"/>
      <c r="E80" s="481"/>
      <c r="F80" s="481"/>
      <c r="G80" s="481"/>
      <c r="H80" s="481"/>
    </row>
    <row r="81" spans="1:8" x14ac:dyDescent="0.25">
      <c r="A81" s="24"/>
      <c r="B81" s="481"/>
      <c r="C81" s="481"/>
      <c r="D81" s="481"/>
      <c r="E81" s="481"/>
      <c r="F81" s="481"/>
      <c r="G81" s="481"/>
      <c r="H81" s="481"/>
    </row>
    <row r="82" spans="1:8" x14ac:dyDescent="0.25">
      <c r="A82" s="24"/>
      <c r="B82" s="24"/>
      <c r="C82" s="24"/>
      <c r="D82" s="24"/>
      <c r="E82" s="24"/>
      <c r="F82" s="24"/>
      <c r="G82" s="24"/>
      <c r="H82" s="24"/>
    </row>
    <row r="83" spans="1:8" x14ac:dyDescent="0.25">
      <c r="A83" s="24"/>
      <c r="B83" s="24"/>
      <c r="C83" s="24"/>
      <c r="D83" s="24"/>
      <c r="E83" s="24"/>
      <c r="F83" s="24"/>
      <c r="G83" s="24"/>
      <c r="H83" s="24"/>
    </row>
    <row r="84" spans="1:8" x14ac:dyDescent="0.25">
      <c r="A84" s="24"/>
      <c r="B84" s="24"/>
      <c r="C84" s="24"/>
      <c r="D84" s="24"/>
      <c r="E84" s="24"/>
      <c r="F84" s="24"/>
      <c r="G84" s="24"/>
      <c r="H84" s="24"/>
    </row>
    <row r="85" spans="1:8" x14ac:dyDescent="0.25">
      <c r="A85" s="24"/>
      <c r="B85" s="24"/>
      <c r="C85" s="24"/>
      <c r="D85" s="24"/>
      <c r="E85" s="24"/>
      <c r="F85" s="24"/>
      <c r="G85" s="24"/>
      <c r="H85" s="24"/>
    </row>
    <row r="86" spans="1:8" x14ac:dyDescent="0.25">
      <c r="A86" s="24"/>
      <c r="B86" s="24"/>
      <c r="C86" s="24"/>
      <c r="D86" s="24"/>
      <c r="E86" s="24"/>
      <c r="F86" s="24"/>
      <c r="G86" s="24"/>
      <c r="H86" s="24"/>
    </row>
    <row r="87" spans="1:8" x14ac:dyDescent="0.25">
      <c r="A87" s="24"/>
      <c r="B87" s="24"/>
      <c r="C87" s="24"/>
      <c r="D87" s="24"/>
      <c r="E87" s="24"/>
      <c r="F87" s="24"/>
      <c r="G87" s="24"/>
      <c r="H87" s="24"/>
    </row>
    <row r="88" spans="1:8" x14ac:dyDescent="0.25">
      <c r="A88" s="24"/>
      <c r="B88" s="24"/>
      <c r="C88" s="24"/>
      <c r="D88" s="24"/>
      <c r="E88" s="24"/>
      <c r="F88" s="24"/>
      <c r="G88" s="24"/>
      <c r="H88" s="24"/>
    </row>
    <row r="89" spans="1:8" x14ac:dyDescent="0.25">
      <c r="A89" s="24"/>
      <c r="B89" s="24"/>
      <c r="C89" s="24"/>
      <c r="D89" s="24"/>
      <c r="E89" s="24"/>
      <c r="F89" s="24"/>
      <c r="G89" s="24"/>
      <c r="H89" s="24"/>
    </row>
    <row r="90" spans="1:8" x14ac:dyDescent="0.25">
      <c r="A90" s="24"/>
      <c r="B90" s="24"/>
      <c r="C90" s="24"/>
      <c r="D90" s="24"/>
      <c r="E90" s="24"/>
      <c r="F90" s="24"/>
      <c r="G90" s="24"/>
      <c r="H90" s="24"/>
    </row>
    <row r="91" spans="1:8" ht="13.9" hidden="1" x14ac:dyDescent="0.3"/>
    <row r="92" spans="1:8" x14ac:dyDescent="0.25"/>
  </sheetData>
  <sheetProtection formatCells="0" formatColumns="0" formatRows="0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410" priority="25">
      <formula>LEN(TRIM(B7))=0</formula>
    </cfRule>
  </conditionalFormatting>
  <conditionalFormatting sqref="G32:I32">
    <cfRule type="containsBlanks" dxfId="409" priority="21">
      <formula>LEN(TRIM(G32))=0</formula>
    </cfRule>
    <cfRule type="containsBlanks" dxfId="408" priority="22">
      <formula>LEN(TRIM(G32))=0</formula>
    </cfRule>
  </conditionalFormatting>
  <conditionalFormatting sqref="B6:E6">
    <cfRule type="containsBlanks" dxfId="407" priority="20">
      <formula>LEN(TRIM(B6))=0</formula>
    </cfRule>
  </conditionalFormatting>
  <conditionalFormatting sqref="A12:I12">
    <cfRule type="containsText" dxfId="406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405" priority="19">
      <formula>LEN(TRIM(A12))=0</formula>
    </cfRule>
  </conditionalFormatting>
  <conditionalFormatting sqref="G31:I31">
    <cfRule type="containsBlanks" dxfId="404" priority="24">
      <formula>LEN(TRIM(G31))=0</formula>
    </cfRule>
  </conditionalFormatting>
  <conditionalFormatting sqref="G40:I40">
    <cfRule type="cellIs" dxfId="403" priority="13" operator="notEqual">
      <formula>0</formula>
    </cfRule>
  </conditionalFormatting>
  <conditionalFormatting sqref="A14:I16">
    <cfRule type="containsBlanks" dxfId="402" priority="12">
      <formula>LEN(TRIM(A14))=0</formula>
    </cfRule>
  </conditionalFormatting>
  <conditionalFormatting sqref="B6:E6 A15:I15">
    <cfRule type="containsText" dxfId="401" priority="8" operator="containsText" text="upisati naziv osnovne škole">
      <formula>NOT(ISERROR(SEARCH("upisati naziv osnovne škole",A6)))</formula>
    </cfRule>
    <cfRule type="containsText" dxfId="400" priority="10" operator="containsText" text="upisati naziv škole">
      <formula>NOT(ISERROR(SEARCH("upisati naziv škole",A6)))</formula>
    </cfRule>
  </conditionalFormatting>
  <conditionalFormatting sqref="A15:I15 B6:E6">
    <cfRule type="containsText" dxfId="399" priority="9" operator="containsText" text="upisati naziv srednje škole">
      <formula>NOT(ISERROR(SEARCH("upisati naziv srednje škole",A6)))</formula>
    </cfRule>
  </conditionalFormatting>
  <conditionalFormatting sqref="G31">
    <cfRule type="containsText" dxfId="398" priority="6" operator="containsText" text="obavezan unos">
      <formula>NOT(ISERROR(SEARCH("obavezan unos",G31)))</formula>
    </cfRule>
  </conditionalFormatting>
  <conditionalFormatting sqref="B6:E6 C8:E9">
    <cfRule type="containsBlanks" dxfId="397" priority="5">
      <formula>LEN(TRIM(B6))=0</formula>
    </cfRule>
  </conditionalFormatting>
  <conditionalFormatting sqref="G48:G49">
    <cfRule type="containsBlanks" dxfId="396" priority="2">
      <formula>LEN(TRIM(G48))=0</formula>
    </cfRule>
  </conditionalFormatting>
  <conditionalFormatting sqref="G48:H49">
    <cfRule type="containsText" dxfId="395" priority="1" operator="containsText" text="Ime i prezime">
      <formula>NOT(ISERROR(SEARCH("Ime i prezime",G48)))</formula>
    </cfRule>
  </conditionalFormatting>
  <dataValidations xWindow="880" yWindow="710" count="10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6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showGridLines="0" zoomScale="90" zoomScaleNormal="90" zoomScaleSheetLayoutView="80" workbookViewId="0">
      <pane xSplit="7" ySplit="11" topLeftCell="AC12" activePane="bottomRight" state="frozen"/>
      <selection activeCell="A31" sqref="A31"/>
      <selection pane="topRight" activeCell="A31" sqref="A31"/>
      <selection pane="bottomLeft" activeCell="A31" sqref="A31"/>
      <selection pane="bottomRight" activeCell="AF24" sqref="AF24"/>
    </sheetView>
  </sheetViews>
  <sheetFormatPr defaultColWidth="9.140625" defaultRowHeight="0" customHeight="1" zeroHeight="1" x14ac:dyDescent="0.25"/>
  <cols>
    <col min="1" max="2" width="2.42578125" style="329" customWidth="1"/>
    <col min="3" max="3" width="5.28515625" style="329" customWidth="1"/>
    <col min="4" max="4" width="10.5703125" style="330" customWidth="1"/>
    <col min="5" max="5" width="0.85546875" style="330" customWidth="1"/>
    <col min="6" max="6" width="13.85546875" style="330" customWidth="1"/>
    <col min="7" max="7" width="17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39"/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3">
      <c r="A2" s="539" t="s">
        <v>61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3"/>
    <row r="4" spans="1:45" ht="14.25" x14ac:dyDescent="0.25">
      <c r="H4" s="331"/>
      <c r="I4" s="553" t="s">
        <v>106</v>
      </c>
      <c r="J4" s="554" t="s">
        <v>106</v>
      </c>
      <c r="K4" s="555"/>
      <c r="L4" s="553" t="s">
        <v>107</v>
      </c>
      <c r="M4" s="554"/>
      <c r="N4" s="554"/>
      <c r="O4" s="554"/>
      <c r="P4" s="554"/>
      <c r="Q4" s="554"/>
      <c r="R4" s="554"/>
      <c r="S4" s="555"/>
      <c r="T4" s="249"/>
      <c r="U4" s="553" t="s">
        <v>106</v>
      </c>
      <c r="V4" s="554" t="s">
        <v>106</v>
      </c>
      <c r="W4" s="555"/>
      <c r="X4" s="553" t="s">
        <v>107</v>
      </c>
      <c r="Y4" s="554"/>
      <c r="Z4" s="554"/>
      <c r="AA4" s="554"/>
      <c r="AB4" s="554"/>
      <c r="AC4" s="554"/>
      <c r="AD4" s="554"/>
      <c r="AE4" s="555"/>
      <c r="AF4" s="249"/>
      <c r="AG4" s="553" t="s">
        <v>106</v>
      </c>
      <c r="AH4" s="554" t="s">
        <v>106</v>
      </c>
      <c r="AI4" s="555"/>
      <c r="AJ4" s="553" t="s">
        <v>107</v>
      </c>
      <c r="AK4" s="554"/>
      <c r="AL4" s="554"/>
      <c r="AM4" s="554"/>
      <c r="AN4" s="554"/>
      <c r="AO4" s="554"/>
      <c r="AP4" s="554"/>
      <c r="AQ4" s="555"/>
    </row>
    <row r="5" spans="1:45" s="185" customFormat="1" ht="57" customHeight="1" x14ac:dyDescent="0.25">
      <c r="A5" s="545" t="s">
        <v>47</v>
      </c>
      <c r="B5" s="546"/>
      <c r="C5" s="546"/>
      <c r="D5" s="546" t="s">
        <v>38</v>
      </c>
      <c r="E5" s="546"/>
      <c r="F5" s="546"/>
      <c r="G5" s="549"/>
      <c r="H5" s="540" t="str">
        <f>'1. Sažetak'!G20</f>
        <v>PLAN 
2018.</v>
      </c>
      <c r="I5" s="332" t="s">
        <v>141</v>
      </c>
      <c r="J5" s="333" t="s">
        <v>94</v>
      </c>
      <c r="K5" s="334" t="s">
        <v>142</v>
      </c>
      <c r="L5" s="335" t="s">
        <v>286</v>
      </c>
      <c r="M5" s="336" t="s">
        <v>79</v>
      </c>
      <c r="N5" s="336" t="s">
        <v>41</v>
      </c>
      <c r="O5" s="336" t="s">
        <v>144</v>
      </c>
      <c r="P5" s="336" t="s">
        <v>287</v>
      </c>
      <c r="Q5" s="336" t="s">
        <v>42</v>
      </c>
      <c r="R5" s="336" t="s">
        <v>43</v>
      </c>
      <c r="S5" s="337" t="s">
        <v>44</v>
      </c>
      <c r="T5" s="540" t="str">
        <f>'1. Sažetak'!H20</f>
        <v>POVEĆANJE / SMANJENJE</v>
      </c>
      <c r="U5" s="332" t="s">
        <v>141</v>
      </c>
      <c r="V5" s="333" t="s">
        <v>94</v>
      </c>
      <c r="W5" s="334" t="s">
        <v>142</v>
      </c>
      <c r="X5" s="335" t="s">
        <v>286</v>
      </c>
      <c r="Y5" s="336" t="s">
        <v>79</v>
      </c>
      <c r="Z5" s="336" t="s">
        <v>41</v>
      </c>
      <c r="AA5" s="336" t="s">
        <v>144</v>
      </c>
      <c r="AB5" s="336" t="s">
        <v>287</v>
      </c>
      <c r="AC5" s="336" t="s">
        <v>42</v>
      </c>
      <c r="AD5" s="336" t="s">
        <v>43</v>
      </c>
      <c r="AE5" s="337" t="s">
        <v>44</v>
      </c>
      <c r="AF5" s="551" t="str">
        <f>'1. Sažetak'!I20</f>
        <v>I. IZMJENA I DOPUNA 
PLANA 2020.</v>
      </c>
      <c r="AG5" s="332" t="s">
        <v>141</v>
      </c>
      <c r="AH5" s="333" t="s">
        <v>94</v>
      </c>
      <c r="AI5" s="334" t="s">
        <v>142</v>
      </c>
      <c r="AJ5" s="335" t="s">
        <v>286</v>
      </c>
      <c r="AK5" s="336" t="s">
        <v>79</v>
      </c>
      <c r="AL5" s="336" t="s">
        <v>41</v>
      </c>
      <c r="AM5" s="336" t="s">
        <v>144</v>
      </c>
      <c r="AN5" s="336" t="s">
        <v>287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47"/>
      <c r="B6" s="548"/>
      <c r="C6" s="548"/>
      <c r="D6" s="548"/>
      <c r="E6" s="548"/>
      <c r="F6" s="548"/>
      <c r="G6" s="550"/>
      <c r="H6" s="541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41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52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5">
      <c r="A7" s="528">
        <v>1</v>
      </c>
      <c r="B7" s="529"/>
      <c r="C7" s="529"/>
      <c r="D7" s="529"/>
      <c r="E7" s="529"/>
      <c r="F7" s="529"/>
      <c r="G7" s="530"/>
      <c r="H7" s="250" t="s">
        <v>145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145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145</v>
      </c>
      <c r="AG7" s="343">
        <v>3</v>
      </c>
      <c r="AH7" s="34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3">
      <c r="A8" s="536"/>
      <c r="B8" s="537"/>
      <c r="C8" s="537"/>
      <c r="D8" s="537"/>
      <c r="E8" s="537"/>
      <c r="F8" s="537"/>
      <c r="G8" s="538"/>
      <c r="H8" s="348"/>
      <c r="I8" s="542">
        <f>SUM(I9:K9)</f>
        <v>1973411</v>
      </c>
      <c r="J8" s="543">
        <f>SUM(J9:L9)</f>
        <v>8418511</v>
      </c>
      <c r="K8" s="544"/>
      <c r="L8" s="349">
        <f>L9</f>
        <v>6450000</v>
      </c>
      <c r="M8" s="543">
        <f>SUM(M9:S9)</f>
        <v>5125900</v>
      </c>
      <c r="N8" s="543"/>
      <c r="O8" s="543"/>
      <c r="P8" s="543"/>
      <c r="Q8" s="543"/>
      <c r="R8" s="543"/>
      <c r="S8" s="544"/>
      <c r="T8" s="348"/>
      <c r="U8" s="542">
        <f>SUM(U9:W9)</f>
        <v>117489</v>
      </c>
      <c r="V8" s="543">
        <f>SUM(V9:X9)</f>
        <v>122389</v>
      </c>
      <c r="W8" s="544"/>
      <c r="X8" s="349">
        <f>X9</f>
        <v>0</v>
      </c>
      <c r="Y8" s="543">
        <f>SUM(Y9:AE9)</f>
        <v>544854</v>
      </c>
      <c r="Z8" s="543"/>
      <c r="AA8" s="543"/>
      <c r="AB8" s="543"/>
      <c r="AC8" s="543"/>
      <c r="AD8" s="543"/>
      <c r="AE8" s="544"/>
      <c r="AF8" s="381"/>
      <c r="AG8" s="542">
        <f>SUM(AG9:AI9)</f>
        <v>2090900</v>
      </c>
      <c r="AH8" s="543">
        <f>SUM(AH9:AJ9)</f>
        <v>8540900</v>
      </c>
      <c r="AI8" s="544"/>
      <c r="AJ8" s="349">
        <f>AJ9</f>
        <v>6450000</v>
      </c>
      <c r="AK8" s="543">
        <f>SUM(AK9:AQ9)</f>
        <v>5670754</v>
      </c>
      <c r="AL8" s="543"/>
      <c r="AM8" s="543"/>
      <c r="AN8" s="543"/>
      <c r="AO8" s="543"/>
      <c r="AP8" s="543"/>
      <c r="AQ8" s="544"/>
    </row>
    <row r="9" spans="1:45" s="190" customFormat="1" ht="30.75" customHeight="1" x14ac:dyDescent="0.3">
      <c r="A9" s="392"/>
      <c r="B9" s="531" t="str">
        <f>'1. Sažetak'!B6:E6</f>
        <v>SREDNJA ŠKOLA "ARBORETUM OPEKA"</v>
      </c>
      <c r="C9" s="531"/>
      <c r="D9" s="531"/>
      <c r="E9" s="531"/>
      <c r="F9" s="531"/>
      <c r="G9" s="532"/>
      <c r="H9" s="351">
        <f>SUM(I9:S9)</f>
        <v>13549311</v>
      </c>
      <c r="I9" s="352">
        <f>I13+I34+I41+I46</f>
        <v>4900</v>
      </c>
      <c r="J9" s="353">
        <f t="shared" ref="J9:S9" si="0">J13+J34+J41+J46</f>
        <v>1911600</v>
      </c>
      <c r="K9" s="354">
        <f t="shared" si="0"/>
        <v>56911</v>
      </c>
      <c r="L9" s="355">
        <f t="shared" si="0"/>
        <v>6450000</v>
      </c>
      <c r="M9" s="356">
        <f t="shared" si="0"/>
        <v>255000</v>
      </c>
      <c r="N9" s="357">
        <f t="shared" si="0"/>
        <v>70000</v>
      </c>
      <c r="O9" s="357">
        <f t="shared" si="0"/>
        <v>3312900</v>
      </c>
      <c r="P9" s="357">
        <f t="shared" si="0"/>
        <v>1486000</v>
      </c>
      <c r="Q9" s="357">
        <f t="shared" si="0"/>
        <v>2000</v>
      </c>
      <c r="R9" s="357">
        <f t="shared" si="0"/>
        <v>0</v>
      </c>
      <c r="S9" s="354">
        <f t="shared" si="0"/>
        <v>0</v>
      </c>
      <c r="T9" s="351">
        <f>SUM(U9:AE9)</f>
        <v>662343</v>
      </c>
      <c r="U9" s="352">
        <f>U13+U34+U41+U46</f>
        <v>-4900</v>
      </c>
      <c r="V9" s="353">
        <f t="shared" ref="V9:AE9" si="1">V13+V34+V41+V46</f>
        <v>126400</v>
      </c>
      <c r="W9" s="354">
        <f t="shared" si="1"/>
        <v>-4011</v>
      </c>
      <c r="X9" s="355">
        <f t="shared" si="1"/>
        <v>0</v>
      </c>
      <c r="Y9" s="356">
        <f t="shared" si="1"/>
        <v>197051</v>
      </c>
      <c r="Z9" s="357">
        <f t="shared" si="1"/>
        <v>0</v>
      </c>
      <c r="AA9" s="357">
        <f t="shared" si="1"/>
        <v>292196</v>
      </c>
      <c r="AB9" s="357">
        <f t="shared" si="1"/>
        <v>49457</v>
      </c>
      <c r="AC9" s="357">
        <f t="shared" si="1"/>
        <v>0</v>
      </c>
      <c r="AD9" s="357">
        <f t="shared" si="1"/>
        <v>6150</v>
      </c>
      <c r="AE9" s="354">
        <f t="shared" si="1"/>
        <v>0</v>
      </c>
      <c r="AF9" s="351">
        <f>SUM(AG9:AQ9)</f>
        <v>14211654</v>
      </c>
      <c r="AG9" s="352">
        <f>AG13+AG34+AG41+AG46</f>
        <v>0</v>
      </c>
      <c r="AH9" s="353">
        <f t="shared" ref="AH9:AQ9" si="2">AH13+AH34+AH41+AH46</f>
        <v>2038000</v>
      </c>
      <c r="AI9" s="354">
        <f t="shared" si="2"/>
        <v>52900</v>
      </c>
      <c r="AJ9" s="355">
        <f t="shared" si="2"/>
        <v>6450000</v>
      </c>
      <c r="AK9" s="356">
        <f t="shared" si="2"/>
        <v>452051</v>
      </c>
      <c r="AL9" s="357">
        <f t="shared" si="2"/>
        <v>70000</v>
      </c>
      <c r="AM9" s="357">
        <f t="shared" si="2"/>
        <v>3605096</v>
      </c>
      <c r="AN9" s="357">
        <f t="shared" si="2"/>
        <v>1535457</v>
      </c>
      <c r="AO9" s="357">
        <f t="shared" si="2"/>
        <v>2000</v>
      </c>
      <c r="AP9" s="357">
        <f t="shared" si="2"/>
        <v>6150</v>
      </c>
      <c r="AQ9" s="354">
        <f t="shared" si="2"/>
        <v>0</v>
      </c>
    </row>
    <row r="10" spans="1:45" s="191" customFormat="1" ht="36" x14ac:dyDescent="0.25">
      <c r="A10" s="533" t="s">
        <v>82</v>
      </c>
      <c r="B10" s="534"/>
      <c r="C10" s="534"/>
      <c r="D10" s="534"/>
      <c r="E10" s="534"/>
      <c r="F10" s="534"/>
      <c r="G10" s="535"/>
      <c r="H10" s="348" t="str">
        <f>IF('2. Plan prihoda i primitaka'!H9-'3. Plan rashoda i izdataka'!H12=0,"","Prihodi i rashodi nisu usklađeni s izvorima financiranja")</f>
        <v/>
      </c>
      <c r="I10" s="358" t="str">
        <f>IF('2. Plan prihoda i primitaka'!I9-'3. Plan rashoda i izdataka'!I12=0,"","Prihodi i rashodi nisu usklađeni s izvorima financiranja")</f>
        <v/>
      </c>
      <c r="J10" s="359" t="str">
        <f>IF('2. Plan prihoda i primitaka'!J9-'3. Plan rashoda i izdataka'!J12=0,"","Prihodi i rashodi nisu usklađeni s izvorima financiranja")</f>
        <v/>
      </c>
      <c r="K10" s="360" t="str">
        <f>IF('2. Plan prihoda i primitaka'!K9-'3. Plan rashoda i izdataka'!K12=0,"","Prihodi i rashodi nisu usklađeni s izvorima financiranja")</f>
        <v/>
      </c>
      <c r="L10" s="361" t="str">
        <f>IF('2. Plan prihoda i primitaka'!L9-'3. Plan rashoda i izdataka'!L12=0,"","Prihodi i rashodi nisu usklađeni s izvorima financiranja")</f>
        <v/>
      </c>
      <c r="M10" s="358" t="str">
        <f>IF('2. Plan prihoda i primitaka'!M9-'3. Plan rashoda i izdataka'!M12=0,"","Prihodi i rashodi nisu usklađeni s izvorima financiranja")</f>
        <v/>
      </c>
      <c r="N10" s="362" t="str">
        <f>IF('2. Plan prihoda i primitaka'!N9-'3. Plan rashoda i izdataka'!N12=0,"","Prihodi i rashodi nisu usklađeni s izvorima financiranja")</f>
        <v/>
      </c>
      <c r="O10" s="362" t="str">
        <f>IF('2. Plan prihoda i primitaka'!O9-'3. Plan rashoda i izdataka'!O12=0,"","Prihodi i rashodi nisu usklađeni s izvorima financiranja")</f>
        <v/>
      </c>
      <c r="P10" s="362" t="str">
        <f>IF('2. Plan prihoda i primitaka'!P9-'3. Plan rashoda i izdataka'!P12=0,"","Prihodi i rashodi nisu usklađeni s izvorima financiranja")</f>
        <v/>
      </c>
      <c r="Q10" s="362" t="str">
        <f>IF('2. Plan prihoda i primitaka'!Q9-'3. Plan rashoda i izdataka'!Q12=0,"","Prihodi i rashodi nisu usklađeni s izvorima financiranja")</f>
        <v/>
      </c>
      <c r="R10" s="362" t="str">
        <f>IF('2. Plan prihoda i primitaka'!R9-'3. Plan rashoda i izdataka'!R12=0,"","Prihodi i rashodi nisu usklađeni s izvorima financiranja")</f>
        <v/>
      </c>
      <c r="S10" s="360" t="str">
        <f>IF('2. Plan prihoda i primitaka'!S9-'3. Plan rashoda i izdataka'!S12=0,"","Prihodi i rashodi nisu usklađeni s izvorima financiranja")</f>
        <v/>
      </c>
      <c r="T10" s="348" t="str">
        <f>IF('2. Plan prihoda i primitaka'!T9-'3. Plan rashoda i izdataka'!T12=0,"","Prihodi i rashodi nisu usklađeni s izvorima financiranja")</f>
        <v/>
      </c>
      <c r="U10" s="359" t="str">
        <f>IF('2. Plan prihoda i primitaka'!U9-'3. Plan rashoda i izdataka'!U12=0,"","Prihodi i rashodi nisu usklađeni s izvorima financiranja")</f>
        <v/>
      </c>
      <c r="V10" s="359" t="str">
        <f>IF('2. Plan prihoda i primitaka'!V9-'3. Plan rashoda i izdataka'!V12=0,"","Prihodi i rashodi nisu usklađeni s izvorima financiranja")</f>
        <v/>
      </c>
      <c r="W10" s="360" t="str">
        <f>IF('2. Plan prihoda i primitaka'!W9-'3. Plan rashoda i izdataka'!W12=0,"","Prihodi i rashodi nisu usklađeni s izvorima financiranja")</f>
        <v/>
      </c>
      <c r="X10" s="361" t="str">
        <f>IF('2. Plan prihoda i primitaka'!X9-'3. Plan rashoda i izdataka'!X12=0,"","Prihodi i rashodi nisu usklađeni s izvorima financiranja")</f>
        <v/>
      </c>
      <c r="Y10" s="358" t="str">
        <f>IF('2. Plan prihoda i primitaka'!Y9-'3. Plan rashoda i izdataka'!Y12=0,"","Prihodi i rashodi nisu usklađeni s izvorima financiranja")</f>
        <v/>
      </c>
      <c r="Z10" s="362" t="str">
        <f>IF('2. Plan prihoda i primitaka'!Z9-'3. Plan rashoda i izdataka'!Z12=0,"","Prihodi i rashodi nisu usklađeni s izvorima financiranja")</f>
        <v/>
      </c>
      <c r="AA10" s="362" t="str">
        <f>IF('2. Plan prihoda i primitaka'!AA9-'3. Plan rashoda i izdataka'!AA12=0,"","Prihodi i rashodi nisu usklađeni s izvorima financiranja")</f>
        <v/>
      </c>
      <c r="AB10" s="362" t="str">
        <f>IF('2. Plan prihoda i primitaka'!AB9-'3. Plan rashoda i izdataka'!AB12=0,"","Prihodi i rashodi nisu usklađeni s izvorima financiranja")</f>
        <v/>
      </c>
      <c r="AC10" s="362" t="str">
        <f>IF('2. Plan prihoda i primitaka'!AC9-'3. Plan rashoda i izdataka'!AC12=0,"","Prihodi i rashodi nisu usklađeni s izvorima financiranja")</f>
        <v/>
      </c>
      <c r="AD10" s="362" t="str">
        <f>IF('2. Plan prihoda i primitaka'!AD9-'3. Plan rashoda i izdataka'!AD12=0,"","Prihodi i rashodi nisu usklađeni s izvorima financiranja")</f>
        <v/>
      </c>
      <c r="AE10" s="360" t="str">
        <f>IF('2. Plan prihoda i primitaka'!AE9-'3. Plan rashoda i izdataka'!AE12=0,"","Prihodi i rashodi nisu usklađeni s izvorima financiranja")</f>
        <v/>
      </c>
      <c r="AF10" s="348" t="str">
        <f>IF('2. Plan prihoda i primitaka'!AF9-'3. Plan rashoda i izdataka'!AF12=0,"","Prihodi i rashodi nisu usklađeni s izvorima financiranja")</f>
        <v/>
      </c>
      <c r="AG10" s="363" t="str">
        <f>IF('2. Plan prihoda i primitaka'!AG9-'3. Plan rashoda i izdataka'!AG12=0,"","Prihodi i rashodi nisu usklađeni s izvorima financiranja")</f>
        <v/>
      </c>
      <c r="AH10" s="359" t="str">
        <f>IF('2. Plan prihoda i primitaka'!AH9-'3. Plan rashoda i izdataka'!AH12=0,"","Prihodi i rashodi nisu usklađeni s izvorima financiranja")</f>
        <v/>
      </c>
      <c r="AI10" s="360" t="str">
        <f>IF('2. Plan prihoda i primitaka'!AI9-'3. Plan rashoda i izdataka'!AI12=0,"","Prihodi i rashodi nisu usklađeni s izvorima financiranja")</f>
        <v/>
      </c>
      <c r="AJ10" s="361" t="str">
        <f>IF('2. Plan prihoda i primitaka'!AJ9-'3. Plan rashoda i izdataka'!AJ12=0,"","Prihodi i rashodi nisu usklađeni s izvorima financiranja")</f>
        <v/>
      </c>
      <c r="AK10" s="358" t="str">
        <f>IF('2. Plan prihoda i primitaka'!AK9-'3. Plan rashoda i izdataka'!AK12=0,"","Prihodi i rashodi nisu usklađeni s izvorima financiranja")</f>
        <v/>
      </c>
      <c r="AL10" s="362" t="str">
        <f>IF('2. Plan prihoda i primitaka'!AL9-'3. Plan rashoda i izdataka'!AL12=0,"","Prihodi i rashodi nisu usklađeni s izvorima financiranja")</f>
        <v/>
      </c>
      <c r="AM10" s="362" t="str">
        <f>IF('2. Plan prihoda i primitaka'!AM9-'3. Plan rashoda i izdataka'!AM12=0,"","Prihodi i rashodi nisu usklađeni s izvorima financiranja")</f>
        <v/>
      </c>
      <c r="AN10" s="362" t="str">
        <f>IF('2. Plan prihoda i primitaka'!AN9-'3. Plan rashoda i izdataka'!AN12=0,"","Prihodi i rashodi nisu usklađeni s izvorima financiranja")</f>
        <v/>
      </c>
      <c r="AO10" s="362" t="str">
        <f>IF('2. Plan prihoda i primitaka'!AO9-'3. Plan rashoda i izdataka'!AO12=0,"","Prihodi i rashodi nisu usklađeni s izvorima financiranja")</f>
        <v/>
      </c>
      <c r="AP10" s="362" t="str">
        <f>IF('2. Plan prihoda i primitaka'!AP9-'3. Plan rashoda i izdataka'!AP12=0,"","Prihodi i rashodi nisu usklađeni s izvorima financiranja")</f>
        <v/>
      </c>
      <c r="AQ10" s="360" t="str">
        <f>IF('2. Plan prihoda i primitaka'!AQ9-'3. Plan rashoda i izdataka'!AQ12=0,"","Prihodi i rashodi nisu usklađeni s izvorima financiranja")</f>
        <v/>
      </c>
    </row>
    <row r="11" spans="1:45" s="189" customFormat="1" ht="13.5" customHeight="1" x14ac:dyDescent="0.3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382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382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3">
      <c r="A12" s="523" t="s">
        <v>73</v>
      </c>
      <c r="B12" s="524"/>
      <c r="C12" s="524"/>
      <c r="D12" s="524"/>
      <c r="E12" s="524"/>
      <c r="F12" s="524"/>
      <c r="G12" s="524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83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83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3">
      <c r="A13" s="427">
        <v>6</v>
      </c>
      <c r="B13" s="208"/>
      <c r="C13" s="208"/>
      <c r="D13" s="517" t="s">
        <v>48</v>
      </c>
      <c r="E13" s="517"/>
      <c r="F13" s="517"/>
      <c r="G13" s="518"/>
      <c r="H13" s="237">
        <f t="shared" ref="H13:H38" si="3">SUM(I13:S13)</f>
        <v>13549311</v>
      </c>
      <c r="I13" s="315">
        <f>I14+I21+I24+I26+I29+I31</f>
        <v>4900</v>
      </c>
      <c r="J13" s="263">
        <f t="shared" ref="J13:S13" si="4">J14+J21+J24+J26+J29+J31</f>
        <v>1911600</v>
      </c>
      <c r="K13" s="239">
        <f t="shared" si="4"/>
        <v>56911</v>
      </c>
      <c r="L13" s="368">
        <f t="shared" si="4"/>
        <v>6450000</v>
      </c>
      <c r="M13" s="240">
        <f t="shared" si="4"/>
        <v>255000</v>
      </c>
      <c r="N13" s="241">
        <f t="shared" si="4"/>
        <v>70000</v>
      </c>
      <c r="O13" s="241">
        <f t="shared" si="4"/>
        <v>3312900</v>
      </c>
      <c r="P13" s="241">
        <f t="shared" si="4"/>
        <v>1486000</v>
      </c>
      <c r="Q13" s="241">
        <f t="shared" si="4"/>
        <v>2000</v>
      </c>
      <c r="R13" s="241">
        <f t="shared" si="4"/>
        <v>0</v>
      </c>
      <c r="S13" s="239">
        <f t="shared" si="4"/>
        <v>0</v>
      </c>
      <c r="T13" s="237">
        <f>SUM(U13:AE13)</f>
        <v>240639</v>
      </c>
      <c r="U13" s="315">
        <f>U14+U21+U24+U26+U29+U31</f>
        <v>-4900</v>
      </c>
      <c r="V13" s="263">
        <f t="shared" ref="V13:AE13" si="5">V14+V21+V24+V26+V29+V31</f>
        <v>126400</v>
      </c>
      <c r="W13" s="239">
        <f t="shared" si="5"/>
        <v>-4011</v>
      </c>
      <c r="X13" s="368">
        <f t="shared" si="5"/>
        <v>0</v>
      </c>
      <c r="Y13" s="240">
        <f t="shared" si="5"/>
        <v>70000</v>
      </c>
      <c r="Z13" s="241">
        <f t="shared" si="5"/>
        <v>0</v>
      </c>
      <c r="AA13" s="241">
        <f t="shared" si="5"/>
        <v>37000</v>
      </c>
      <c r="AB13" s="241">
        <f t="shared" si="5"/>
        <v>10000</v>
      </c>
      <c r="AC13" s="241">
        <f t="shared" si="5"/>
        <v>0</v>
      </c>
      <c r="AD13" s="241">
        <f t="shared" si="5"/>
        <v>6150</v>
      </c>
      <c r="AE13" s="239">
        <f t="shared" si="5"/>
        <v>0</v>
      </c>
      <c r="AF13" s="237">
        <f>SUM(AG13:AQ13)</f>
        <v>13789950</v>
      </c>
      <c r="AG13" s="315">
        <f>AG14+AG21+AG24+AG26+AG29+AG31</f>
        <v>0</v>
      </c>
      <c r="AH13" s="263">
        <f t="shared" ref="AH13" si="6">AH14+AH21+AH24+AH26+AH29+AH31</f>
        <v>2038000</v>
      </c>
      <c r="AI13" s="239">
        <f t="shared" ref="AI13" si="7">AI14+AI21+AI24+AI26+AI29+AI31</f>
        <v>52900</v>
      </c>
      <c r="AJ13" s="368">
        <f t="shared" ref="AJ13" si="8">AJ14+AJ21+AJ24+AJ26+AJ29+AJ31</f>
        <v>6450000</v>
      </c>
      <c r="AK13" s="240">
        <f t="shared" ref="AK13" si="9">AK14+AK21+AK24+AK26+AK29+AK31</f>
        <v>325000</v>
      </c>
      <c r="AL13" s="241">
        <f t="shared" ref="AL13" si="10">AL14+AL21+AL24+AL26+AL29+AL31</f>
        <v>70000</v>
      </c>
      <c r="AM13" s="241">
        <f t="shared" ref="AM13" si="11">AM14+AM21+AM24+AM26+AM29+AM31</f>
        <v>3349900</v>
      </c>
      <c r="AN13" s="241">
        <f t="shared" ref="AN13" si="12">AN14+AN21+AN24+AN26+AN29+AN31</f>
        <v>1496000</v>
      </c>
      <c r="AO13" s="241">
        <f t="shared" ref="AO13" si="13">AO14+AO21+AO24+AO26+AO29+AO31</f>
        <v>2000</v>
      </c>
      <c r="AP13" s="241">
        <f t="shared" ref="AP13" si="14">AP14+AP21+AP24+AP26+AP29+AP31</f>
        <v>6150</v>
      </c>
      <c r="AQ13" s="239">
        <f t="shared" ref="AQ13" si="15">AQ14+AQ21+AQ24+AQ26+AQ29+AQ31</f>
        <v>0</v>
      </c>
      <c r="AR13" s="243"/>
      <c r="AS13" s="243"/>
    </row>
    <row r="14" spans="1:45" s="190" customFormat="1" ht="28.15" customHeight="1" x14ac:dyDescent="0.25">
      <c r="A14" s="515">
        <v>63</v>
      </c>
      <c r="B14" s="516"/>
      <c r="C14" s="369"/>
      <c r="D14" s="517" t="s">
        <v>49</v>
      </c>
      <c r="E14" s="517"/>
      <c r="F14" s="517"/>
      <c r="G14" s="518"/>
      <c r="H14" s="237">
        <f t="shared" si="3"/>
        <v>11305811</v>
      </c>
      <c r="I14" s="315">
        <f>SUM(I15:I20)</f>
        <v>0</v>
      </c>
      <c r="J14" s="263">
        <f t="shared" ref="J14:S14" si="16">SUM(J15:J20)</f>
        <v>0</v>
      </c>
      <c r="K14" s="239">
        <f t="shared" si="16"/>
        <v>56911</v>
      </c>
      <c r="L14" s="303">
        <f t="shared" si="16"/>
        <v>6450000</v>
      </c>
      <c r="M14" s="240">
        <f t="shared" si="16"/>
        <v>0</v>
      </c>
      <c r="N14" s="241">
        <f t="shared" si="16"/>
        <v>0</v>
      </c>
      <c r="O14" s="241">
        <f t="shared" si="16"/>
        <v>3312900</v>
      </c>
      <c r="P14" s="241">
        <f t="shared" si="16"/>
        <v>1486000</v>
      </c>
      <c r="Q14" s="241">
        <f>SUM(Q15:Q20)</f>
        <v>0</v>
      </c>
      <c r="R14" s="241">
        <f t="shared" si="16"/>
        <v>0</v>
      </c>
      <c r="S14" s="239">
        <f t="shared" si="16"/>
        <v>0</v>
      </c>
      <c r="T14" s="237">
        <f>SUM(U14:AE14)</f>
        <v>42989</v>
      </c>
      <c r="U14" s="315">
        <f>'Ad-2. UNOS prihoda'!U14</f>
        <v>0</v>
      </c>
      <c r="V14" s="263">
        <f>'Ad-2. UNOS prihoda'!V14</f>
        <v>0</v>
      </c>
      <c r="W14" s="239">
        <f>'Ad-2. UNOS prihoda'!W14</f>
        <v>-4011</v>
      </c>
      <c r="X14" s="303">
        <f>'Ad-2. UNOS prihoda'!X14</f>
        <v>0</v>
      </c>
      <c r="Y14" s="240">
        <f>'Ad-2. UNOS prihoda'!Y14</f>
        <v>0</v>
      </c>
      <c r="Z14" s="241">
        <f>'Ad-2. UNOS prihoda'!Z14</f>
        <v>0</v>
      </c>
      <c r="AA14" s="241">
        <f>'Ad-2. UNOS prihoda'!AA14</f>
        <v>37000</v>
      </c>
      <c r="AB14" s="241">
        <f>'Ad-2. UNOS prihoda'!AB14</f>
        <v>10000</v>
      </c>
      <c r="AC14" s="241">
        <f>'Ad-2. UNOS prihoda'!AC14</f>
        <v>0</v>
      </c>
      <c r="AD14" s="241">
        <f>'Ad-2. UNOS prihoda'!AD14</f>
        <v>0</v>
      </c>
      <c r="AE14" s="239">
        <f>'Ad-2. UNOS prihoda'!AE14</f>
        <v>0</v>
      </c>
      <c r="AF14" s="237">
        <f>SUM(AG14:AQ14)</f>
        <v>11348800</v>
      </c>
      <c r="AG14" s="315">
        <f>'Ad-2. UNOS prihoda'!AG14</f>
        <v>0</v>
      </c>
      <c r="AH14" s="263">
        <f>'Ad-2. UNOS prihoda'!AH14</f>
        <v>0</v>
      </c>
      <c r="AI14" s="239">
        <f>'Ad-2. UNOS prihoda'!AI14</f>
        <v>52900</v>
      </c>
      <c r="AJ14" s="303">
        <f>'Ad-2. UNOS prihoda'!AJ14</f>
        <v>6450000</v>
      </c>
      <c r="AK14" s="240">
        <f>'Ad-2. UNOS prihoda'!AK14</f>
        <v>0</v>
      </c>
      <c r="AL14" s="241">
        <f>'Ad-2. UNOS prihoda'!AL14</f>
        <v>0</v>
      </c>
      <c r="AM14" s="241">
        <f>'Ad-2. UNOS prihoda'!AM14</f>
        <v>3349900</v>
      </c>
      <c r="AN14" s="241">
        <f>'Ad-2. UNOS prihoda'!AN14</f>
        <v>1496000</v>
      </c>
      <c r="AO14" s="241">
        <f>'Ad-2. UNOS prihoda'!AO14</f>
        <v>0</v>
      </c>
      <c r="AP14" s="241">
        <f>'Ad-2. UNOS prihoda'!AP14</f>
        <v>0</v>
      </c>
      <c r="AQ14" s="239">
        <f>'Ad-2. UNOS prihoda'!AQ14</f>
        <v>0</v>
      </c>
      <c r="AR14" s="243"/>
      <c r="AS14" s="243"/>
    </row>
    <row r="15" spans="1:45" ht="15" customHeight="1" x14ac:dyDescent="0.25">
      <c r="A15" s="519">
        <v>631</v>
      </c>
      <c r="B15" s="520"/>
      <c r="C15" s="520"/>
      <c r="D15" s="521" t="s">
        <v>50</v>
      </c>
      <c r="E15" s="521"/>
      <c r="F15" s="521"/>
      <c r="G15" s="527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26">
        <f>'Ad-2. UNOS prihoda'!L15</f>
        <v>0</v>
      </c>
      <c r="M15" s="290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8">
        <f t="shared" ref="T15:T30" si="17">SUM(U15:AE15)</f>
        <v>0</v>
      </c>
      <c r="U15" s="29">
        <f>'Ad-2. UNOS prihoda'!U15</f>
        <v>0</v>
      </c>
      <c r="V15" s="92">
        <f>'Ad-2. UNOS prihoda'!V15</f>
        <v>0</v>
      </c>
      <c r="W15" s="31">
        <f>'Ad-2. UNOS prihoda'!W15</f>
        <v>0</v>
      </c>
      <c r="X15" s="326">
        <f>'Ad-2. UNOS prihoda'!X15</f>
        <v>0</v>
      </c>
      <c r="Y15" s="290">
        <f>'Ad-2. UNOS prihoda'!Y15</f>
        <v>0</v>
      </c>
      <c r="Z15" s="30">
        <f>'Ad-2. UNOS prihoda'!Z15</f>
        <v>0</v>
      </c>
      <c r="AA15" s="30">
        <f>'Ad-2. UNOS prihoda'!AA15</f>
        <v>0</v>
      </c>
      <c r="AB15" s="30">
        <f>'Ad-2. UNOS prihoda'!AB15</f>
        <v>0</v>
      </c>
      <c r="AC15" s="30">
        <f>'Ad-2. UNOS prihoda'!AC15</f>
        <v>0</v>
      </c>
      <c r="AD15" s="30">
        <f>'Ad-2. UNOS prihoda'!AD15</f>
        <v>0</v>
      </c>
      <c r="AE15" s="31">
        <f>'Ad-2. UNOS prihoda'!AE15</f>
        <v>0</v>
      </c>
      <c r="AF15" s="28">
        <f t="shared" ref="AF15" si="18">SUM(AG15:AQ15)</f>
        <v>0</v>
      </c>
      <c r="AG15" s="29">
        <f>'Ad-2. UNOS prihoda'!AG15</f>
        <v>0</v>
      </c>
      <c r="AH15" s="92">
        <f>'Ad-2. UNOS prihoda'!AH15</f>
        <v>0</v>
      </c>
      <c r="AI15" s="31">
        <f>'Ad-2. UNOS prihoda'!AI15</f>
        <v>0</v>
      </c>
      <c r="AJ15" s="326">
        <f>'Ad-2. UNOS prihoda'!AJ15</f>
        <v>0</v>
      </c>
      <c r="AK15" s="290">
        <f>'Ad-2. UNOS prihoda'!AK15</f>
        <v>0</v>
      </c>
      <c r="AL15" s="30">
        <f>'Ad-2. UNOS prihoda'!AL15</f>
        <v>0</v>
      </c>
      <c r="AM15" s="30">
        <f>'Ad-2. UNOS prihoda'!AM15</f>
        <v>0</v>
      </c>
      <c r="AN15" s="30">
        <f>'Ad-2. UNOS prihoda'!AN15</f>
        <v>0</v>
      </c>
      <c r="AO15" s="30">
        <f>'Ad-2. UNOS prihoda'!AO15</f>
        <v>0</v>
      </c>
      <c r="AP15" s="30">
        <f>'Ad-2. UNOS prihoda'!AP15</f>
        <v>0</v>
      </c>
      <c r="AQ15" s="31">
        <f>'Ad-2. UNOS prihoda'!AQ15</f>
        <v>0</v>
      </c>
      <c r="AR15" s="243"/>
      <c r="AS15" s="243"/>
    </row>
    <row r="16" spans="1:45" ht="30" customHeight="1" x14ac:dyDescent="0.25">
      <c r="A16" s="519">
        <v>632</v>
      </c>
      <c r="B16" s="520"/>
      <c r="C16" s="520"/>
      <c r="D16" s="521" t="s">
        <v>51</v>
      </c>
      <c r="E16" s="521"/>
      <c r="F16" s="521"/>
      <c r="G16" s="527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26">
        <f>'Ad-2. UNOS prihoda'!L18</f>
        <v>0</v>
      </c>
      <c r="M16" s="290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8">
        <f>SUM(U16:AE16)</f>
        <v>0</v>
      </c>
      <c r="U16" s="29">
        <f>'Ad-2. UNOS prihoda'!U18</f>
        <v>0</v>
      </c>
      <c r="V16" s="92">
        <f>'Ad-2. UNOS prihoda'!V18</f>
        <v>0</v>
      </c>
      <c r="W16" s="31">
        <f>'Ad-2. UNOS prihoda'!W18</f>
        <v>0</v>
      </c>
      <c r="X16" s="326">
        <f>'Ad-2. UNOS prihoda'!X18</f>
        <v>0</v>
      </c>
      <c r="Y16" s="290">
        <f>'Ad-2. UNOS prihoda'!Y18</f>
        <v>0</v>
      </c>
      <c r="Z16" s="30">
        <f>'Ad-2. UNOS prihoda'!Z18</f>
        <v>0</v>
      </c>
      <c r="AA16" s="30">
        <f>'Ad-2. UNOS prihoda'!AA18</f>
        <v>0</v>
      </c>
      <c r="AB16" s="30">
        <f>'Ad-2. UNOS prihoda'!AB18</f>
        <v>0</v>
      </c>
      <c r="AC16" s="30">
        <f>'Ad-2. UNOS prihoda'!AC18</f>
        <v>0</v>
      </c>
      <c r="AD16" s="30">
        <f>'Ad-2. UNOS prihoda'!AD18</f>
        <v>0</v>
      </c>
      <c r="AE16" s="31">
        <f>'Ad-2. UNOS prihoda'!AE18</f>
        <v>0</v>
      </c>
      <c r="AF16" s="28">
        <f>SUM(AG16:AQ16)</f>
        <v>0</v>
      </c>
      <c r="AG16" s="29">
        <f>'Ad-2. UNOS prihoda'!AG18</f>
        <v>0</v>
      </c>
      <c r="AH16" s="92">
        <f>'Ad-2. UNOS prihoda'!AH18</f>
        <v>0</v>
      </c>
      <c r="AI16" s="31">
        <f>'Ad-2. UNOS prihoda'!AI18</f>
        <v>0</v>
      </c>
      <c r="AJ16" s="326">
        <f>'Ad-2. UNOS prihoda'!AJ18</f>
        <v>0</v>
      </c>
      <c r="AK16" s="290">
        <f>'Ad-2. UNOS prihoda'!AK18</f>
        <v>0</v>
      </c>
      <c r="AL16" s="30">
        <f>'Ad-2. UNOS prihoda'!AL18</f>
        <v>0</v>
      </c>
      <c r="AM16" s="30">
        <f>'Ad-2. UNOS prihoda'!AM18</f>
        <v>0</v>
      </c>
      <c r="AN16" s="30">
        <f>'Ad-2. UNOS prihoda'!AN18</f>
        <v>0</v>
      </c>
      <c r="AO16" s="30">
        <f>'Ad-2. UNOS prihoda'!AO18</f>
        <v>0</v>
      </c>
      <c r="AP16" s="30">
        <f>'Ad-2. UNOS prihoda'!AP18</f>
        <v>0</v>
      </c>
      <c r="AQ16" s="31">
        <f>'Ad-2. UNOS prihoda'!AQ18</f>
        <v>0</v>
      </c>
      <c r="AR16" s="243"/>
      <c r="AS16" s="243"/>
    </row>
    <row r="17" spans="1:45" ht="15" customHeight="1" x14ac:dyDescent="0.25">
      <c r="A17" s="519">
        <v>634</v>
      </c>
      <c r="B17" s="520"/>
      <c r="C17" s="520"/>
      <c r="D17" s="521" t="s">
        <v>109</v>
      </c>
      <c r="E17" s="521"/>
      <c r="F17" s="521"/>
      <c r="G17" s="527"/>
      <c r="H17" s="28">
        <f t="shared" si="3"/>
        <v>0</v>
      </c>
      <c r="I17" s="29">
        <f>'Ad-2. UNOS prihoda'!I23</f>
        <v>0</v>
      </c>
      <c r="J17" s="92">
        <f>'Ad-2. UNOS prihoda'!J23</f>
        <v>0</v>
      </c>
      <c r="K17" s="371">
        <f>'Ad-2. UNOS prihoda'!K23</f>
        <v>0</v>
      </c>
      <c r="L17" s="326">
        <f>'Ad-2. UNOS prihoda'!L23</f>
        <v>0</v>
      </c>
      <c r="M17" s="290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8">
        <f t="shared" si="17"/>
        <v>0</v>
      </c>
      <c r="U17" s="29">
        <f>'Ad-2. UNOS prihoda'!U23</f>
        <v>0</v>
      </c>
      <c r="V17" s="92">
        <f>'Ad-2. UNOS prihoda'!V23</f>
        <v>0</v>
      </c>
      <c r="W17" s="371">
        <f>'Ad-2. UNOS prihoda'!W23</f>
        <v>0</v>
      </c>
      <c r="X17" s="326">
        <f>'Ad-2. UNOS prihoda'!X23</f>
        <v>0</v>
      </c>
      <c r="Y17" s="290">
        <f>'Ad-2. UNOS prihoda'!Y23</f>
        <v>0</v>
      </c>
      <c r="Z17" s="30">
        <f>'Ad-2. UNOS prihoda'!Z23</f>
        <v>0</v>
      </c>
      <c r="AA17" s="30">
        <f>'Ad-2. UNOS prihoda'!AA23</f>
        <v>0</v>
      </c>
      <c r="AB17" s="30">
        <f>'Ad-2. UNOS prihoda'!AB23</f>
        <v>0</v>
      </c>
      <c r="AC17" s="30">
        <f>'Ad-2. UNOS prihoda'!AC23</f>
        <v>0</v>
      </c>
      <c r="AD17" s="30">
        <f>'Ad-2. UNOS prihoda'!AD23</f>
        <v>0</v>
      </c>
      <c r="AE17" s="31">
        <f>'Ad-2. UNOS prihoda'!AE23</f>
        <v>0</v>
      </c>
      <c r="AF17" s="440">
        <f t="shared" ref="AF17:AF20" si="19">SUM(AG17:AQ17)</f>
        <v>0</v>
      </c>
      <c r="AG17" s="29">
        <f>'Ad-2. UNOS prihoda'!AG23</f>
        <v>0</v>
      </c>
      <c r="AH17" s="92">
        <f>'Ad-2. UNOS prihoda'!AH23</f>
        <v>0</v>
      </c>
      <c r="AI17" s="371">
        <f>'Ad-2. UNOS prihoda'!AI23</f>
        <v>0</v>
      </c>
      <c r="AJ17" s="326">
        <f>'Ad-2. UNOS prihoda'!AJ23</f>
        <v>0</v>
      </c>
      <c r="AK17" s="290">
        <f>'Ad-2. UNOS prihoda'!AK23</f>
        <v>0</v>
      </c>
      <c r="AL17" s="30">
        <f>'Ad-2. UNOS prihoda'!AL23</f>
        <v>0</v>
      </c>
      <c r="AM17" s="30">
        <f>'Ad-2. UNOS prihoda'!AM23</f>
        <v>0</v>
      </c>
      <c r="AN17" s="30">
        <f>'Ad-2. UNOS prihoda'!AN23</f>
        <v>0</v>
      </c>
      <c r="AO17" s="30">
        <f>'Ad-2. UNOS prihoda'!AO23</f>
        <v>0</v>
      </c>
      <c r="AP17" s="30">
        <f>'Ad-2. UNOS prihoda'!AP23</f>
        <v>0</v>
      </c>
      <c r="AQ17" s="31">
        <f>'Ad-2. UNOS prihoda'!AQ23</f>
        <v>0</v>
      </c>
      <c r="AR17" s="243"/>
      <c r="AS17" s="243"/>
    </row>
    <row r="18" spans="1:45" ht="29.25" customHeight="1" x14ac:dyDescent="0.25">
      <c r="A18" s="519">
        <v>636</v>
      </c>
      <c r="B18" s="520"/>
      <c r="C18" s="520"/>
      <c r="D18" s="521" t="s">
        <v>62</v>
      </c>
      <c r="E18" s="521"/>
      <c r="F18" s="521"/>
      <c r="G18" s="527"/>
      <c r="H18" s="28">
        <f t="shared" si="3"/>
        <v>7936000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26">
        <f>'Ad-2. UNOS prihoda'!L30</f>
        <v>6450000</v>
      </c>
      <c r="M18" s="290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1486000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8">
        <f t="shared" si="17"/>
        <v>10000</v>
      </c>
      <c r="U18" s="29">
        <f>'Ad-2. UNOS prihoda'!U30</f>
        <v>0</v>
      </c>
      <c r="V18" s="92">
        <f>'Ad-2. UNOS prihoda'!V30</f>
        <v>0</v>
      </c>
      <c r="W18" s="31">
        <f>'Ad-2. UNOS prihoda'!W30</f>
        <v>0</v>
      </c>
      <c r="X18" s="326">
        <f>'Ad-2. UNOS prihoda'!X30</f>
        <v>0</v>
      </c>
      <c r="Y18" s="290">
        <f>'Ad-2. UNOS prihoda'!Y30</f>
        <v>0</v>
      </c>
      <c r="Z18" s="30">
        <f>'Ad-2. UNOS prihoda'!Z30</f>
        <v>0</v>
      </c>
      <c r="AA18" s="30">
        <f>'Ad-2. UNOS prihoda'!AA30</f>
        <v>0</v>
      </c>
      <c r="AB18" s="30">
        <f>'Ad-2. UNOS prihoda'!AB30</f>
        <v>10000</v>
      </c>
      <c r="AC18" s="30">
        <f>'Ad-2. UNOS prihoda'!AC30</f>
        <v>0</v>
      </c>
      <c r="AD18" s="30">
        <f>'Ad-2. UNOS prihoda'!AD30</f>
        <v>0</v>
      </c>
      <c r="AE18" s="31">
        <f>'Ad-2. UNOS prihoda'!AE30</f>
        <v>0</v>
      </c>
      <c r="AF18" s="440">
        <f t="shared" si="19"/>
        <v>7946000</v>
      </c>
      <c r="AG18" s="29">
        <f>'Ad-2. UNOS prihoda'!AG30</f>
        <v>0</v>
      </c>
      <c r="AH18" s="92">
        <f>'Ad-2. UNOS prihoda'!AH30</f>
        <v>0</v>
      </c>
      <c r="AI18" s="31">
        <f>'Ad-2. UNOS prihoda'!AI30</f>
        <v>0</v>
      </c>
      <c r="AJ18" s="326">
        <f>'Ad-2. UNOS prihoda'!AJ30</f>
        <v>6450000</v>
      </c>
      <c r="AK18" s="290">
        <f>'Ad-2. UNOS prihoda'!AK30</f>
        <v>0</v>
      </c>
      <c r="AL18" s="30">
        <f>'Ad-2. UNOS prihoda'!AL30</f>
        <v>0</v>
      </c>
      <c r="AM18" s="30">
        <f>'Ad-2. UNOS prihoda'!AM30</f>
        <v>0</v>
      </c>
      <c r="AN18" s="30">
        <f>'Ad-2. UNOS prihoda'!AN30</f>
        <v>1496000</v>
      </c>
      <c r="AO18" s="30">
        <f>'Ad-2. UNOS prihoda'!AO30</f>
        <v>0</v>
      </c>
      <c r="AP18" s="30">
        <f>'Ad-2. UNOS prihoda'!AP30</f>
        <v>0</v>
      </c>
      <c r="AQ18" s="31">
        <f>'Ad-2. UNOS prihoda'!AQ30</f>
        <v>0</v>
      </c>
      <c r="AR18" s="243"/>
      <c r="AS18" s="243"/>
    </row>
    <row r="19" spans="1:45" ht="29.25" customHeight="1" x14ac:dyDescent="0.25">
      <c r="A19" s="519">
        <v>638</v>
      </c>
      <c r="B19" s="520"/>
      <c r="C19" s="520"/>
      <c r="D19" s="521" t="s">
        <v>148</v>
      </c>
      <c r="E19" s="521"/>
      <c r="F19" s="521"/>
      <c r="G19" s="527"/>
      <c r="H19" s="28">
        <f t="shared" si="3"/>
        <v>3312900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26">
        <f>'Ad-2. UNOS prihoda'!L35</f>
        <v>0</v>
      </c>
      <c r="M19" s="290">
        <f>'Ad-2. UNOS prihoda'!M35</f>
        <v>0</v>
      </c>
      <c r="N19" s="30">
        <f>'Ad-2. UNOS prihoda'!N35</f>
        <v>0</v>
      </c>
      <c r="O19" s="30">
        <f>'Ad-2. UNOS prihoda'!O35</f>
        <v>3312900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440">
        <f t="shared" si="17"/>
        <v>37000</v>
      </c>
      <c r="U19" s="29">
        <f>'Ad-2. UNOS prihoda'!U35</f>
        <v>0</v>
      </c>
      <c r="V19" s="92">
        <f>'Ad-2. UNOS prihoda'!V35</f>
        <v>0</v>
      </c>
      <c r="W19" s="31">
        <f>'Ad-2. UNOS prihoda'!W35</f>
        <v>0</v>
      </c>
      <c r="X19" s="326">
        <f>'Ad-2. UNOS prihoda'!X35</f>
        <v>0</v>
      </c>
      <c r="Y19" s="290">
        <f>'Ad-2. UNOS prihoda'!Y35</f>
        <v>0</v>
      </c>
      <c r="Z19" s="30">
        <f>'Ad-2. UNOS prihoda'!Z35</f>
        <v>0</v>
      </c>
      <c r="AA19" s="30">
        <f>'Ad-2. UNOS prihoda'!AA35</f>
        <v>37000</v>
      </c>
      <c r="AB19" s="30">
        <f>'Ad-2. UNOS prihoda'!AB35</f>
        <v>0</v>
      </c>
      <c r="AC19" s="30">
        <f>'Ad-2. UNOS prihoda'!AC35</f>
        <v>0</v>
      </c>
      <c r="AD19" s="30">
        <f>'Ad-2. UNOS prihoda'!AD35</f>
        <v>0</v>
      </c>
      <c r="AE19" s="31">
        <f>'Ad-2. UNOS prihoda'!AE35</f>
        <v>0</v>
      </c>
      <c r="AF19" s="440">
        <f t="shared" si="19"/>
        <v>3349900</v>
      </c>
      <c r="AG19" s="29">
        <f>'Ad-2. UNOS prihoda'!AG35</f>
        <v>0</v>
      </c>
      <c r="AH19" s="92">
        <f>'Ad-2. UNOS prihoda'!AH35</f>
        <v>0</v>
      </c>
      <c r="AI19" s="31">
        <f>'Ad-2. UNOS prihoda'!AI35</f>
        <v>0</v>
      </c>
      <c r="AJ19" s="326">
        <f>'Ad-2. UNOS prihoda'!AJ35</f>
        <v>0</v>
      </c>
      <c r="AK19" s="290">
        <f>'Ad-2. UNOS prihoda'!AK35</f>
        <v>0</v>
      </c>
      <c r="AL19" s="30">
        <f>'Ad-2. UNOS prihoda'!AL35</f>
        <v>0</v>
      </c>
      <c r="AM19" s="30">
        <f>'Ad-2. UNOS prihoda'!AM35</f>
        <v>3349900</v>
      </c>
      <c r="AN19" s="30">
        <f>'Ad-2. UNOS prihoda'!AN35</f>
        <v>0</v>
      </c>
      <c r="AO19" s="30">
        <f>'Ad-2. UNOS prihoda'!AO35</f>
        <v>0</v>
      </c>
      <c r="AP19" s="30">
        <f>'Ad-2. UNOS prihoda'!AP35</f>
        <v>0</v>
      </c>
      <c r="AQ19" s="31">
        <f>'Ad-2. UNOS prihoda'!AQ35</f>
        <v>0</v>
      </c>
      <c r="AR19" s="243"/>
      <c r="AS19" s="243"/>
    </row>
    <row r="20" spans="1:45" ht="29.25" customHeight="1" x14ac:dyDescent="0.25">
      <c r="A20" s="519">
        <v>639</v>
      </c>
      <c r="B20" s="520"/>
      <c r="C20" s="520"/>
      <c r="D20" s="521" t="s">
        <v>184</v>
      </c>
      <c r="E20" s="521"/>
      <c r="F20" s="521"/>
      <c r="G20" s="527"/>
      <c r="H20" s="28">
        <f t="shared" si="3"/>
        <v>56911</v>
      </c>
      <c r="I20" s="29">
        <f>'Ad-2. UNOS prihoda'!I44</f>
        <v>0</v>
      </c>
      <c r="J20" s="92">
        <f>'Ad-2. UNOS prihoda'!J44</f>
        <v>0</v>
      </c>
      <c r="K20" s="31">
        <f>'Ad-2. UNOS prihoda'!K44</f>
        <v>56911</v>
      </c>
      <c r="L20" s="326">
        <f>'Ad-2. UNOS prihoda'!L44</f>
        <v>0</v>
      </c>
      <c r="M20" s="290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440">
        <f t="shared" si="17"/>
        <v>-4011</v>
      </c>
      <c r="U20" s="29">
        <f>'Ad-2. UNOS prihoda'!U44</f>
        <v>0</v>
      </c>
      <c r="V20" s="92">
        <f>'Ad-2. UNOS prihoda'!V44</f>
        <v>0</v>
      </c>
      <c r="W20" s="31">
        <f>'Ad-2. UNOS prihoda'!W44</f>
        <v>-4011</v>
      </c>
      <c r="X20" s="326">
        <f>'Ad-2. UNOS prihoda'!X44</f>
        <v>0</v>
      </c>
      <c r="Y20" s="290">
        <f>'Ad-2. UNOS prihoda'!Y44</f>
        <v>0</v>
      </c>
      <c r="Z20" s="30">
        <f>'Ad-2. UNOS prihoda'!Z44</f>
        <v>0</v>
      </c>
      <c r="AA20" s="30">
        <f>'Ad-2. UNOS prihoda'!AA44</f>
        <v>0</v>
      </c>
      <c r="AB20" s="30">
        <f>'Ad-2. UNOS prihoda'!AB44</f>
        <v>0</v>
      </c>
      <c r="AC20" s="30">
        <f>'Ad-2. UNOS prihoda'!AC44</f>
        <v>0</v>
      </c>
      <c r="AD20" s="30">
        <f>'Ad-2. UNOS prihoda'!AD44</f>
        <v>0</v>
      </c>
      <c r="AE20" s="31">
        <f>'Ad-2. UNOS prihoda'!AE44</f>
        <v>0</v>
      </c>
      <c r="AF20" s="440">
        <f t="shared" si="19"/>
        <v>52900</v>
      </c>
      <c r="AG20" s="29">
        <f>'Ad-2. UNOS prihoda'!AG44</f>
        <v>0</v>
      </c>
      <c r="AH20" s="92">
        <f>'Ad-2. UNOS prihoda'!AH44</f>
        <v>0</v>
      </c>
      <c r="AI20" s="31">
        <f>'Ad-2. UNOS prihoda'!AI44</f>
        <v>52900</v>
      </c>
      <c r="AJ20" s="326">
        <f>'Ad-2. UNOS prihoda'!AJ44</f>
        <v>0</v>
      </c>
      <c r="AK20" s="290">
        <f>'Ad-2. UNOS prihoda'!AK44</f>
        <v>0</v>
      </c>
      <c r="AL20" s="30">
        <f>'Ad-2. UNOS prihoda'!AL44</f>
        <v>0</v>
      </c>
      <c r="AM20" s="30">
        <f>'Ad-2. UNOS prihoda'!AM44</f>
        <v>0</v>
      </c>
      <c r="AN20" s="30">
        <f>'Ad-2. UNOS prihoda'!AN44</f>
        <v>0</v>
      </c>
      <c r="AO20" s="30">
        <f>'Ad-2. UNOS prihoda'!AO44</f>
        <v>0</v>
      </c>
      <c r="AP20" s="30">
        <f>'Ad-2. UNOS prihoda'!AP44</f>
        <v>0</v>
      </c>
      <c r="AQ20" s="31">
        <f>'Ad-2. UNOS prihoda'!AQ44</f>
        <v>0</v>
      </c>
      <c r="AR20" s="243"/>
      <c r="AS20" s="243"/>
    </row>
    <row r="21" spans="1:45" s="190" customFormat="1" ht="13.9" x14ac:dyDescent="0.3">
      <c r="A21" s="515">
        <v>64</v>
      </c>
      <c r="B21" s="516"/>
      <c r="C21" s="218"/>
      <c r="D21" s="517" t="s">
        <v>52</v>
      </c>
      <c r="E21" s="517"/>
      <c r="F21" s="517"/>
      <c r="G21" s="518"/>
      <c r="H21" s="237">
        <f t="shared" si="3"/>
        <v>7000</v>
      </c>
      <c r="I21" s="315">
        <f>I22+I23</f>
        <v>0</v>
      </c>
      <c r="J21" s="263">
        <f t="shared" ref="J21:S21" si="20">J22+J23</f>
        <v>0</v>
      </c>
      <c r="K21" s="239">
        <f t="shared" si="20"/>
        <v>0</v>
      </c>
      <c r="L21" s="303">
        <f t="shared" si="20"/>
        <v>0</v>
      </c>
      <c r="M21" s="240">
        <f t="shared" si="20"/>
        <v>7000</v>
      </c>
      <c r="N21" s="241">
        <f t="shared" si="20"/>
        <v>0</v>
      </c>
      <c r="O21" s="241">
        <f t="shared" si="20"/>
        <v>0</v>
      </c>
      <c r="P21" s="241">
        <f t="shared" si="20"/>
        <v>0</v>
      </c>
      <c r="Q21" s="241">
        <f t="shared" si="20"/>
        <v>0</v>
      </c>
      <c r="R21" s="241">
        <f t="shared" si="20"/>
        <v>0</v>
      </c>
      <c r="S21" s="239">
        <f t="shared" si="20"/>
        <v>0</v>
      </c>
      <c r="T21" s="46">
        <f>SUM(U21:AE21)</f>
        <v>0</v>
      </c>
      <c r="U21" s="315">
        <f>'Ad-2. UNOS prihoda'!U49</f>
        <v>0</v>
      </c>
      <c r="V21" s="263">
        <f>'Ad-2. UNOS prihoda'!V49</f>
        <v>0</v>
      </c>
      <c r="W21" s="239">
        <f>'Ad-2. UNOS prihoda'!W49</f>
        <v>0</v>
      </c>
      <c r="X21" s="303">
        <f>'Ad-2. UNOS prihoda'!X49</f>
        <v>0</v>
      </c>
      <c r="Y21" s="240">
        <f>'Ad-2. UNOS prihoda'!Y49</f>
        <v>0</v>
      </c>
      <c r="Z21" s="241">
        <f>'Ad-2. UNOS prihoda'!Z49</f>
        <v>0</v>
      </c>
      <c r="AA21" s="241">
        <f>'Ad-2. UNOS prihoda'!AA49</f>
        <v>0</v>
      </c>
      <c r="AB21" s="241">
        <f>'Ad-2. UNOS prihoda'!AB49</f>
        <v>0</v>
      </c>
      <c r="AC21" s="241">
        <f>'Ad-2. UNOS prihoda'!AC49</f>
        <v>0</v>
      </c>
      <c r="AD21" s="241">
        <f>'Ad-2. UNOS prihoda'!AD49</f>
        <v>0</v>
      </c>
      <c r="AE21" s="239">
        <f>'Ad-2. UNOS prihoda'!AE49</f>
        <v>0</v>
      </c>
      <c r="AF21" s="46">
        <f>SUM(AG21:AQ21)</f>
        <v>7000</v>
      </c>
      <c r="AG21" s="315">
        <f>'Ad-2. UNOS prihoda'!AG49</f>
        <v>0</v>
      </c>
      <c r="AH21" s="263">
        <f>'Ad-2. UNOS prihoda'!AH49</f>
        <v>0</v>
      </c>
      <c r="AI21" s="239">
        <f>'Ad-2. UNOS prihoda'!AI49</f>
        <v>0</v>
      </c>
      <c r="AJ21" s="303">
        <f>'Ad-2. UNOS prihoda'!AJ49</f>
        <v>0</v>
      </c>
      <c r="AK21" s="240">
        <f>'Ad-2. UNOS prihoda'!AK49</f>
        <v>7000</v>
      </c>
      <c r="AL21" s="241">
        <f>'Ad-2. UNOS prihoda'!AL49</f>
        <v>0</v>
      </c>
      <c r="AM21" s="241">
        <f>'Ad-2. UNOS prihoda'!AM49</f>
        <v>0</v>
      </c>
      <c r="AN21" s="241">
        <f>'Ad-2. UNOS prihoda'!AN49</f>
        <v>0</v>
      </c>
      <c r="AO21" s="241">
        <f>'Ad-2. UNOS prihoda'!AO49</f>
        <v>0</v>
      </c>
      <c r="AP21" s="241">
        <f>'Ad-2. UNOS prihoda'!AP49</f>
        <v>0</v>
      </c>
      <c r="AQ21" s="239">
        <f>'Ad-2. UNOS prihoda'!AQ49</f>
        <v>0</v>
      </c>
      <c r="AR21" s="243"/>
      <c r="AS21" s="243"/>
    </row>
    <row r="22" spans="1:45" ht="15" customHeight="1" x14ac:dyDescent="0.3">
      <c r="A22" s="519">
        <v>641</v>
      </c>
      <c r="B22" s="520"/>
      <c r="C22" s="520"/>
      <c r="D22" s="521" t="s">
        <v>53</v>
      </c>
      <c r="E22" s="521"/>
      <c r="F22" s="521"/>
      <c r="G22" s="527"/>
      <c r="H22" s="28">
        <f t="shared" si="3"/>
        <v>7000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26">
        <f>'Ad-2. UNOS prihoda'!L50</f>
        <v>0</v>
      </c>
      <c r="M22" s="290">
        <f>'Ad-2. UNOS prihoda'!M50</f>
        <v>7000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440">
        <f t="shared" si="17"/>
        <v>0</v>
      </c>
      <c r="U22" s="29">
        <f>'Ad-2. UNOS prihoda'!U50</f>
        <v>0</v>
      </c>
      <c r="V22" s="92">
        <f>'Ad-2. UNOS prihoda'!V50</f>
        <v>0</v>
      </c>
      <c r="W22" s="31">
        <f>'Ad-2. UNOS prihoda'!W50</f>
        <v>0</v>
      </c>
      <c r="X22" s="326">
        <f>'Ad-2. UNOS prihoda'!X50</f>
        <v>0</v>
      </c>
      <c r="Y22" s="290">
        <f>'Ad-2. UNOS prihoda'!Y50</f>
        <v>0</v>
      </c>
      <c r="Z22" s="30">
        <f>'Ad-2. UNOS prihoda'!Z50</f>
        <v>0</v>
      </c>
      <c r="AA22" s="30">
        <f>'Ad-2. UNOS prihoda'!AA50</f>
        <v>0</v>
      </c>
      <c r="AB22" s="30">
        <f>'Ad-2. UNOS prihoda'!AB50</f>
        <v>0</v>
      </c>
      <c r="AC22" s="30">
        <f>'Ad-2. UNOS prihoda'!AC50</f>
        <v>0</v>
      </c>
      <c r="AD22" s="30">
        <f>'Ad-2. UNOS prihoda'!AD50</f>
        <v>0</v>
      </c>
      <c r="AE22" s="31">
        <f>'Ad-2. UNOS prihoda'!AE50</f>
        <v>0</v>
      </c>
      <c r="AF22" s="440">
        <f t="shared" ref="AF22:AF23" si="21">SUM(AG22:AQ22)</f>
        <v>7000</v>
      </c>
      <c r="AG22" s="29">
        <f>'Ad-2. UNOS prihoda'!AG50</f>
        <v>0</v>
      </c>
      <c r="AH22" s="92">
        <f>'Ad-2. UNOS prihoda'!AH50</f>
        <v>0</v>
      </c>
      <c r="AI22" s="31">
        <f>'Ad-2. UNOS prihoda'!AI50</f>
        <v>0</v>
      </c>
      <c r="AJ22" s="326">
        <f>'Ad-2. UNOS prihoda'!AJ50</f>
        <v>0</v>
      </c>
      <c r="AK22" s="290">
        <f>'Ad-2. UNOS prihoda'!AK50</f>
        <v>7000</v>
      </c>
      <c r="AL22" s="30">
        <f>'Ad-2. UNOS prihoda'!AL50</f>
        <v>0</v>
      </c>
      <c r="AM22" s="30">
        <f>'Ad-2. UNOS prihoda'!AM50</f>
        <v>0</v>
      </c>
      <c r="AN22" s="30">
        <f>'Ad-2. UNOS prihoda'!AN50</f>
        <v>0</v>
      </c>
      <c r="AO22" s="30">
        <f>'Ad-2. UNOS prihoda'!AO50</f>
        <v>0</v>
      </c>
      <c r="AP22" s="30">
        <f>'Ad-2. UNOS prihoda'!AP50</f>
        <v>0</v>
      </c>
      <c r="AQ22" s="31">
        <f>'Ad-2. UNOS prihoda'!AQ50</f>
        <v>0</v>
      </c>
      <c r="AR22" s="243"/>
      <c r="AS22" s="243"/>
    </row>
    <row r="23" spans="1:45" ht="15" customHeight="1" x14ac:dyDescent="0.3">
      <c r="A23" s="519">
        <v>642</v>
      </c>
      <c r="B23" s="520"/>
      <c r="C23" s="520"/>
      <c r="D23" s="521" t="s">
        <v>63</v>
      </c>
      <c r="E23" s="521"/>
      <c r="F23" s="521"/>
      <c r="G23" s="527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26">
        <f>'Ad-2. UNOS prihoda'!L57</f>
        <v>0</v>
      </c>
      <c r="M23" s="290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440">
        <f t="shared" si="17"/>
        <v>0</v>
      </c>
      <c r="U23" s="29">
        <f>'Ad-2. UNOS prihoda'!U57</f>
        <v>0</v>
      </c>
      <c r="V23" s="92">
        <f>'Ad-2. UNOS prihoda'!V57</f>
        <v>0</v>
      </c>
      <c r="W23" s="31">
        <f>'Ad-2. UNOS prihoda'!W57</f>
        <v>0</v>
      </c>
      <c r="X23" s="326">
        <f>'Ad-2. UNOS prihoda'!X57</f>
        <v>0</v>
      </c>
      <c r="Y23" s="290">
        <f>'Ad-2. UNOS prihoda'!Y57</f>
        <v>0</v>
      </c>
      <c r="Z23" s="30">
        <f>'Ad-2. UNOS prihoda'!Z57</f>
        <v>0</v>
      </c>
      <c r="AA23" s="30">
        <f>'Ad-2. UNOS prihoda'!AA57</f>
        <v>0</v>
      </c>
      <c r="AB23" s="30">
        <f>'Ad-2. UNOS prihoda'!AB57</f>
        <v>0</v>
      </c>
      <c r="AC23" s="30">
        <f>'Ad-2. UNOS prihoda'!AC57</f>
        <v>0</v>
      </c>
      <c r="AD23" s="30">
        <f>'Ad-2. UNOS prihoda'!AD57</f>
        <v>0</v>
      </c>
      <c r="AE23" s="31">
        <f>'Ad-2. UNOS prihoda'!AE57</f>
        <v>0</v>
      </c>
      <c r="AF23" s="440">
        <f t="shared" si="21"/>
        <v>0</v>
      </c>
      <c r="AG23" s="29">
        <f>'Ad-2. UNOS prihoda'!AG57</f>
        <v>0</v>
      </c>
      <c r="AH23" s="92">
        <f>'Ad-2. UNOS prihoda'!AH57</f>
        <v>0</v>
      </c>
      <c r="AI23" s="31">
        <f>'Ad-2. UNOS prihoda'!AI57</f>
        <v>0</v>
      </c>
      <c r="AJ23" s="326">
        <f>'Ad-2. UNOS prihoda'!AJ57</f>
        <v>0</v>
      </c>
      <c r="AK23" s="290">
        <f>'Ad-2. UNOS prihoda'!AK57</f>
        <v>0</v>
      </c>
      <c r="AL23" s="30">
        <f>'Ad-2. UNOS prihoda'!AL57</f>
        <v>0</v>
      </c>
      <c r="AM23" s="30">
        <f>'Ad-2. UNOS prihoda'!AM57</f>
        <v>0</v>
      </c>
      <c r="AN23" s="30">
        <f>'Ad-2. UNOS prihoda'!AN57</f>
        <v>0</v>
      </c>
      <c r="AO23" s="30">
        <f>'Ad-2. UNOS prihoda'!AO57</f>
        <v>0</v>
      </c>
      <c r="AP23" s="30">
        <f>'Ad-2. UNOS prihoda'!AP57</f>
        <v>0</v>
      </c>
      <c r="AQ23" s="31">
        <f>'Ad-2. UNOS prihoda'!AQ57</f>
        <v>0</v>
      </c>
      <c r="AR23" s="243"/>
      <c r="AS23" s="243"/>
    </row>
    <row r="24" spans="1:45" s="190" customFormat="1" ht="41.25" customHeight="1" x14ac:dyDescent="0.3">
      <c r="A24" s="515">
        <v>65</v>
      </c>
      <c r="B24" s="516"/>
      <c r="C24" s="218"/>
      <c r="D24" s="517" t="s">
        <v>54</v>
      </c>
      <c r="E24" s="517"/>
      <c r="F24" s="517"/>
      <c r="G24" s="518"/>
      <c r="H24" s="237">
        <f t="shared" si="3"/>
        <v>70000</v>
      </c>
      <c r="I24" s="315">
        <f>I25</f>
        <v>0</v>
      </c>
      <c r="J24" s="263">
        <f t="shared" ref="J24:S24" si="22">J25</f>
        <v>0</v>
      </c>
      <c r="K24" s="239">
        <f t="shared" si="22"/>
        <v>0</v>
      </c>
      <c r="L24" s="303">
        <f t="shared" si="22"/>
        <v>0</v>
      </c>
      <c r="M24" s="240">
        <f t="shared" si="22"/>
        <v>0</v>
      </c>
      <c r="N24" s="241">
        <f t="shared" si="22"/>
        <v>70000</v>
      </c>
      <c r="O24" s="241">
        <f t="shared" si="22"/>
        <v>0</v>
      </c>
      <c r="P24" s="241">
        <f t="shared" si="22"/>
        <v>0</v>
      </c>
      <c r="Q24" s="241">
        <f t="shared" si="22"/>
        <v>0</v>
      </c>
      <c r="R24" s="241">
        <f t="shared" si="22"/>
        <v>0</v>
      </c>
      <c r="S24" s="239">
        <f t="shared" si="22"/>
        <v>0</v>
      </c>
      <c r="T24" s="46">
        <f>SUM(U24:AE24)</f>
        <v>6150</v>
      </c>
      <c r="U24" s="315">
        <f>'Ad-2. UNOS prihoda'!U60</f>
        <v>0</v>
      </c>
      <c r="V24" s="263">
        <f>'Ad-2. UNOS prihoda'!V60</f>
        <v>0</v>
      </c>
      <c r="W24" s="239">
        <f>'Ad-2. UNOS prihoda'!W60</f>
        <v>0</v>
      </c>
      <c r="X24" s="303">
        <f>'Ad-2. UNOS prihoda'!X60</f>
        <v>0</v>
      </c>
      <c r="Y24" s="240">
        <f>'Ad-2. UNOS prihoda'!Y60</f>
        <v>0</v>
      </c>
      <c r="Z24" s="241">
        <f>'Ad-2. UNOS prihoda'!Z60</f>
        <v>0</v>
      </c>
      <c r="AA24" s="241">
        <f>'Ad-2. UNOS prihoda'!AA60</f>
        <v>0</v>
      </c>
      <c r="AB24" s="241">
        <f>'Ad-2. UNOS prihoda'!AB60</f>
        <v>0</v>
      </c>
      <c r="AC24" s="241">
        <f>'Ad-2. UNOS prihoda'!AC60</f>
        <v>0</v>
      </c>
      <c r="AD24" s="241">
        <f>'Ad-2. UNOS prihoda'!AD60</f>
        <v>6150</v>
      </c>
      <c r="AE24" s="239">
        <f>'Ad-2. UNOS prihoda'!AE60</f>
        <v>0</v>
      </c>
      <c r="AF24" s="46">
        <f>SUM(AG24:AQ24)</f>
        <v>76150</v>
      </c>
      <c r="AG24" s="315">
        <f>'Ad-2. UNOS prihoda'!AG60</f>
        <v>0</v>
      </c>
      <c r="AH24" s="263">
        <f>'Ad-2. UNOS prihoda'!AH60</f>
        <v>0</v>
      </c>
      <c r="AI24" s="239">
        <f>'Ad-2. UNOS prihoda'!AI60</f>
        <v>0</v>
      </c>
      <c r="AJ24" s="303">
        <f>'Ad-2. UNOS prihoda'!AJ60</f>
        <v>0</v>
      </c>
      <c r="AK24" s="240">
        <f>'Ad-2. UNOS prihoda'!AK60</f>
        <v>0</v>
      </c>
      <c r="AL24" s="241">
        <f>'Ad-2. UNOS prihoda'!AL60</f>
        <v>70000</v>
      </c>
      <c r="AM24" s="241">
        <f>'Ad-2. UNOS prihoda'!AM60</f>
        <v>0</v>
      </c>
      <c r="AN24" s="241">
        <f>'Ad-2. UNOS prihoda'!AN60</f>
        <v>0</v>
      </c>
      <c r="AO24" s="241">
        <f>'Ad-2. UNOS prihoda'!AO60</f>
        <v>0</v>
      </c>
      <c r="AP24" s="241">
        <f>'Ad-2. UNOS prihoda'!AP60</f>
        <v>6150</v>
      </c>
      <c r="AQ24" s="239">
        <f>'Ad-2. UNOS prihoda'!AQ60</f>
        <v>0</v>
      </c>
      <c r="AR24" s="243"/>
      <c r="AS24" s="243"/>
    </row>
    <row r="25" spans="1:45" ht="15.75" customHeight="1" x14ac:dyDescent="0.3">
      <c r="A25" s="519">
        <v>652</v>
      </c>
      <c r="B25" s="520"/>
      <c r="C25" s="520"/>
      <c r="D25" s="521" t="s">
        <v>55</v>
      </c>
      <c r="E25" s="521"/>
      <c r="F25" s="521"/>
      <c r="G25" s="527"/>
      <c r="H25" s="28">
        <f t="shared" si="3"/>
        <v>70000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26">
        <f>'Ad-2. UNOS prihoda'!L61</f>
        <v>0</v>
      </c>
      <c r="M25" s="290">
        <f>'Ad-2. UNOS prihoda'!M61</f>
        <v>0</v>
      </c>
      <c r="N25" s="30">
        <f>'Ad-2. UNOS prihoda'!N61</f>
        <v>70000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440">
        <f t="shared" si="17"/>
        <v>6150</v>
      </c>
      <c r="U25" s="29">
        <f>'Ad-2. UNOS prihoda'!U61</f>
        <v>0</v>
      </c>
      <c r="V25" s="92">
        <f>'Ad-2. UNOS prihoda'!V61</f>
        <v>0</v>
      </c>
      <c r="W25" s="31">
        <f>'Ad-2. UNOS prihoda'!W61</f>
        <v>0</v>
      </c>
      <c r="X25" s="326">
        <f>'Ad-2. UNOS prihoda'!X61</f>
        <v>0</v>
      </c>
      <c r="Y25" s="290">
        <f>'Ad-2. UNOS prihoda'!Y61</f>
        <v>0</v>
      </c>
      <c r="Z25" s="30">
        <f>'Ad-2. UNOS prihoda'!Z61</f>
        <v>0</v>
      </c>
      <c r="AA25" s="30">
        <f>'Ad-2. UNOS prihoda'!AA61</f>
        <v>0</v>
      </c>
      <c r="AB25" s="30">
        <f>'Ad-2. UNOS prihoda'!AB61</f>
        <v>0</v>
      </c>
      <c r="AC25" s="30">
        <f>'Ad-2. UNOS prihoda'!AC61</f>
        <v>0</v>
      </c>
      <c r="AD25" s="30">
        <f>'Ad-2. UNOS prihoda'!AD61</f>
        <v>6150</v>
      </c>
      <c r="AE25" s="31">
        <f>'Ad-2. UNOS prihoda'!AE61</f>
        <v>0</v>
      </c>
      <c r="AF25" s="440">
        <f t="shared" ref="AF25" si="23">SUM(AG25:AQ25)</f>
        <v>76150</v>
      </c>
      <c r="AG25" s="29">
        <f>'Ad-2. UNOS prihoda'!AG61</f>
        <v>0</v>
      </c>
      <c r="AH25" s="92">
        <f>'Ad-2. UNOS prihoda'!AH61</f>
        <v>0</v>
      </c>
      <c r="AI25" s="31">
        <f>'Ad-2. UNOS prihoda'!AI61</f>
        <v>0</v>
      </c>
      <c r="AJ25" s="326">
        <f>'Ad-2. UNOS prihoda'!AJ61</f>
        <v>0</v>
      </c>
      <c r="AK25" s="290">
        <f>'Ad-2. UNOS prihoda'!AK61</f>
        <v>0</v>
      </c>
      <c r="AL25" s="30">
        <f>'Ad-2. UNOS prihoda'!AL61</f>
        <v>70000</v>
      </c>
      <c r="AM25" s="30">
        <f>'Ad-2. UNOS prihoda'!AM61</f>
        <v>0</v>
      </c>
      <c r="AN25" s="30">
        <f>'Ad-2. UNOS prihoda'!AN61</f>
        <v>0</v>
      </c>
      <c r="AO25" s="30">
        <f>'Ad-2. UNOS prihoda'!AO61</f>
        <v>0</v>
      </c>
      <c r="AP25" s="30">
        <f>'Ad-2. UNOS prihoda'!AP61</f>
        <v>6150</v>
      </c>
      <c r="AQ25" s="31">
        <f>'Ad-2. UNOS prihoda'!AQ61</f>
        <v>0</v>
      </c>
      <c r="AR25" s="243"/>
      <c r="AS25" s="243"/>
    </row>
    <row r="26" spans="1:45" s="190" customFormat="1" ht="27.75" customHeight="1" x14ac:dyDescent="0.25">
      <c r="A26" s="515">
        <v>66</v>
      </c>
      <c r="B26" s="516"/>
      <c r="C26" s="218"/>
      <c r="D26" s="517" t="s">
        <v>56</v>
      </c>
      <c r="E26" s="517"/>
      <c r="F26" s="517"/>
      <c r="G26" s="518"/>
      <c r="H26" s="237">
        <f t="shared" si="3"/>
        <v>250000</v>
      </c>
      <c r="I26" s="315">
        <f>I27+I28</f>
        <v>0</v>
      </c>
      <c r="J26" s="263">
        <f t="shared" ref="J26:S26" si="24">J27+J28</f>
        <v>0</v>
      </c>
      <c r="K26" s="239">
        <f t="shared" si="24"/>
        <v>0</v>
      </c>
      <c r="L26" s="303">
        <f t="shared" si="24"/>
        <v>0</v>
      </c>
      <c r="M26" s="240">
        <f t="shared" si="24"/>
        <v>248000</v>
      </c>
      <c r="N26" s="241">
        <f t="shared" si="24"/>
        <v>0</v>
      </c>
      <c r="O26" s="241">
        <f t="shared" si="24"/>
        <v>0</v>
      </c>
      <c r="P26" s="241">
        <f t="shared" si="24"/>
        <v>0</v>
      </c>
      <c r="Q26" s="241">
        <f t="shared" si="24"/>
        <v>2000</v>
      </c>
      <c r="R26" s="241">
        <f t="shared" si="24"/>
        <v>0</v>
      </c>
      <c r="S26" s="239">
        <f t="shared" si="24"/>
        <v>0</v>
      </c>
      <c r="T26" s="46">
        <f>SUM(U26:AE26)</f>
        <v>70000</v>
      </c>
      <c r="U26" s="315">
        <f>'Ad-2. UNOS prihoda'!U67</f>
        <v>0</v>
      </c>
      <c r="V26" s="263">
        <f>'Ad-2. UNOS prihoda'!V67</f>
        <v>0</v>
      </c>
      <c r="W26" s="239">
        <f>'Ad-2. UNOS prihoda'!W67</f>
        <v>0</v>
      </c>
      <c r="X26" s="303">
        <f>'Ad-2. UNOS prihoda'!X67</f>
        <v>0</v>
      </c>
      <c r="Y26" s="240">
        <f>'Ad-2. UNOS prihoda'!Y67</f>
        <v>70000</v>
      </c>
      <c r="Z26" s="241">
        <f>'Ad-2. UNOS prihoda'!Z67</f>
        <v>0</v>
      </c>
      <c r="AA26" s="241">
        <f>'Ad-2. UNOS prihoda'!AA67</f>
        <v>0</v>
      </c>
      <c r="AB26" s="241">
        <f>'Ad-2. UNOS prihoda'!AB67</f>
        <v>0</v>
      </c>
      <c r="AC26" s="241">
        <f>'Ad-2. UNOS prihoda'!AC67</f>
        <v>0</v>
      </c>
      <c r="AD26" s="241">
        <f>'Ad-2. UNOS prihoda'!AD67</f>
        <v>0</v>
      </c>
      <c r="AE26" s="239">
        <f>'Ad-2. UNOS prihoda'!AE67</f>
        <v>0</v>
      </c>
      <c r="AF26" s="46">
        <f>SUM(AG26:AQ26)</f>
        <v>320000</v>
      </c>
      <c r="AG26" s="315">
        <f>'Ad-2. UNOS prihoda'!AG67</f>
        <v>0</v>
      </c>
      <c r="AH26" s="263">
        <f>'Ad-2. UNOS prihoda'!AH67</f>
        <v>0</v>
      </c>
      <c r="AI26" s="239">
        <f>'Ad-2. UNOS prihoda'!AI67</f>
        <v>0</v>
      </c>
      <c r="AJ26" s="303">
        <f>'Ad-2. UNOS prihoda'!AJ67</f>
        <v>0</v>
      </c>
      <c r="AK26" s="240">
        <f>'Ad-2. UNOS prihoda'!AK67</f>
        <v>318000</v>
      </c>
      <c r="AL26" s="241">
        <f>'Ad-2. UNOS prihoda'!AL67</f>
        <v>0</v>
      </c>
      <c r="AM26" s="241">
        <f>'Ad-2. UNOS prihoda'!AM67</f>
        <v>0</v>
      </c>
      <c r="AN26" s="241">
        <f>'Ad-2. UNOS prihoda'!AN67</f>
        <v>0</v>
      </c>
      <c r="AO26" s="241">
        <f>'Ad-2. UNOS prihoda'!AO67</f>
        <v>2000</v>
      </c>
      <c r="AP26" s="241">
        <f>'Ad-2. UNOS prihoda'!AP67</f>
        <v>0</v>
      </c>
      <c r="AQ26" s="239">
        <f>'Ad-2. UNOS prihoda'!AQ67</f>
        <v>0</v>
      </c>
      <c r="AR26" s="243"/>
      <c r="AS26" s="243"/>
    </row>
    <row r="27" spans="1:45" ht="30.75" customHeight="1" x14ac:dyDescent="0.25">
      <c r="A27" s="519">
        <v>661</v>
      </c>
      <c r="B27" s="520"/>
      <c r="C27" s="520"/>
      <c r="D27" s="521" t="s">
        <v>57</v>
      </c>
      <c r="E27" s="521"/>
      <c r="F27" s="521"/>
      <c r="G27" s="527"/>
      <c r="H27" s="28">
        <f t="shared" si="3"/>
        <v>248000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26">
        <f>'Ad-2. UNOS prihoda'!L68</f>
        <v>0</v>
      </c>
      <c r="M27" s="290">
        <f>'Ad-2. UNOS prihoda'!M68</f>
        <v>248000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440">
        <f t="shared" si="17"/>
        <v>70000</v>
      </c>
      <c r="U27" s="29">
        <f>'Ad-2. UNOS prihoda'!U68</f>
        <v>0</v>
      </c>
      <c r="V27" s="92">
        <f>'Ad-2. UNOS prihoda'!V68</f>
        <v>0</v>
      </c>
      <c r="W27" s="31">
        <f>'Ad-2. UNOS prihoda'!W68</f>
        <v>0</v>
      </c>
      <c r="X27" s="326">
        <f>'Ad-2. UNOS prihoda'!X68</f>
        <v>0</v>
      </c>
      <c r="Y27" s="290">
        <f>'Ad-2. UNOS prihoda'!Y68</f>
        <v>70000</v>
      </c>
      <c r="Z27" s="30">
        <f>'Ad-2. UNOS prihoda'!Z68</f>
        <v>0</v>
      </c>
      <c r="AA27" s="30">
        <f>'Ad-2. UNOS prihoda'!AA68</f>
        <v>0</v>
      </c>
      <c r="AB27" s="30">
        <f>'Ad-2. UNOS prihoda'!AB68</f>
        <v>0</v>
      </c>
      <c r="AC27" s="30">
        <f>'Ad-2. UNOS prihoda'!AC68</f>
        <v>0</v>
      </c>
      <c r="AD27" s="30">
        <f>'Ad-2. UNOS prihoda'!AD68</f>
        <v>0</v>
      </c>
      <c r="AE27" s="31">
        <f>'Ad-2. UNOS prihoda'!AE68</f>
        <v>0</v>
      </c>
      <c r="AF27" s="440">
        <f t="shared" ref="AF27:AF28" si="25">SUM(AG27:AQ27)</f>
        <v>318000</v>
      </c>
      <c r="AG27" s="29">
        <f>'Ad-2. UNOS prihoda'!AG68</f>
        <v>0</v>
      </c>
      <c r="AH27" s="92">
        <f>'Ad-2. UNOS prihoda'!AH68</f>
        <v>0</v>
      </c>
      <c r="AI27" s="31">
        <f>'Ad-2. UNOS prihoda'!AI68</f>
        <v>0</v>
      </c>
      <c r="AJ27" s="326">
        <f>'Ad-2. UNOS prihoda'!AJ68</f>
        <v>0</v>
      </c>
      <c r="AK27" s="290">
        <f>'Ad-2. UNOS prihoda'!AK68</f>
        <v>318000</v>
      </c>
      <c r="AL27" s="30">
        <f>'Ad-2. UNOS prihoda'!AL68</f>
        <v>0</v>
      </c>
      <c r="AM27" s="30">
        <f>'Ad-2. UNOS prihoda'!AM68</f>
        <v>0</v>
      </c>
      <c r="AN27" s="30">
        <f>'Ad-2. UNOS prihoda'!AN68</f>
        <v>0</v>
      </c>
      <c r="AO27" s="30">
        <f>'Ad-2. UNOS prihoda'!AO68</f>
        <v>0</v>
      </c>
      <c r="AP27" s="30">
        <f>'Ad-2. UNOS prihoda'!AP68</f>
        <v>0</v>
      </c>
      <c r="AQ27" s="31">
        <f>'Ad-2. UNOS prihoda'!AQ68</f>
        <v>0</v>
      </c>
      <c r="AR27" s="243"/>
      <c r="AS27" s="243"/>
    </row>
    <row r="28" spans="1:45" ht="29.25" customHeight="1" x14ac:dyDescent="0.25">
      <c r="A28" s="519">
        <v>663</v>
      </c>
      <c r="B28" s="520"/>
      <c r="C28" s="520"/>
      <c r="D28" s="521" t="s">
        <v>58</v>
      </c>
      <c r="E28" s="521"/>
      <c r="F28" s="521"/>
      <c r="G28" s="527"/>
      <c r="H28" s="28">
        <f t="shared" si="3"/>
        <v>2000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26">
        <f>'Ad-2. UNOS prihoda'!L72</f>
        <v>0</v>
      </c>
      <c r="M28" s="290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2000</v>
      </c>
      <c r="R28" s="30">
        <f>'Ad-2. UNOS prihoda'!R72</f>
        <v>0</v>
      </c>
      <c r="S28" s="31">
        <f>'Ad-2. UNOS prihoda'!S72</f>
        <v>0</v>
      </c>
      <c r="T28" s="440">
        <f t="shared" si="17"/>
        <v>0</v>
      </c>
      <c r="U28" s="29">
        <f>'Ad-2. UNOS prihoda'!U72</f>
        <v>0</v>
      </c>
      <c r="V28" s="92">
        <f>'Ad-2. UNOS prihoda'!V72</f>
        <v>0</v>
      </c>
      <c r="W28" s="31">
        <f>'Ad-2. UNOS prihoda'!W72</f>
        <v>0</v>
      </c>
      <c r="X28" s="326">
        <f>'Ad-2. UNOS prihoda'!X72</f>
        <v>0</v>
      </c>
      <c r="Y28" s="290">
        <f>'Ad-2. UNOS prihoda'!Y72</f>
        <v>0</v>
      </c>
      <c r="Z28" s="30">
        <f>'Ad-2. UNOS prihoda'!Z72</f>
        <v>0</v>
      </c>
      <c r="AA28" s="30">
        <f>'Ad-2. UNOS prihoda'!AA72</f>
        <v>0</v>
      </c>
      <c r="AB28" s="30">
        <f>'Ad-2. UNOS prihoda'!AB72</f>
        <v>0</v>
      </c>
      <c r="AC28" s="30">
        <f>'Ad-2. UNOS prihoda'!AC72</f>
        <v>0</v>
      </c>
      <c r="AD28" s="30">
        <f>'Ad-2. UNOS prihoda'!AD72</f>
        <v>0</v>
      </c>
      <c r="AE28" s="31">
        <f>'Ad-2. UNOS prihoda'!AE72</f>
        <v>0</v>
      </c>
      <c r="AF28" s="440">
        <f t="shared" si="25"/>
        <v>2000</v>
      </c>
      <c r="AG28" s="29">
        <f>'Ad-2. UNOS prihoda'!AG72</f>
        <v>0</v>
      </c>
      <c r="AH28" s="92">
        <f>'Ad-2. UNOS prihoda'!AH72</f>
        <v>0</v>
      </c>
      <c r="AI28" s="31">
        <f>'Ad-2. UNOS prihoda'!AI72</f>
        <v>0</v>
      </c>
      <c r="AJ28" s="326">
        <f>'Ad-2. UNOS prihoda'!AJ72</f>
        <v>0</v>
      </c>
      <c r="AK28" s="290">
        <f>'Ad-2. UNOS prihoda'!AK72</f>
        <v>0</v>
      </c>
      <c r="AL28" s="30">
        <f>'Ad-2. UNOS prihoda'!AL72</f>
        <v>0</v>
      </c>
      <c r="AM28" s="30">
        <f>'Ad-2. UNOS prihoda'!AM72</f>
        <v>0</v>
      </c>
      <c r="AN28" s="30">
        <f>'Ad-2. UNOS prihoda'!AN72</f>
        <v>0</v>
      </c>
      <c r="AO28" s="30">
        <f>'Ad-2. UNOS prihoda'!AO72</f>
        <v>2000</v>
      </c>
      <c r="AP28" s="30">
        <f>'Ad-2. UNOS prihoda'!AP72</f>
        <v>0</v>
      </c>
      <c r="AQ28" s="31">
        <f>'Ad-2. UNOS prihoda'!AQ72</f>
        <v>0</v>
      </c>
      <c r="AR28" s="243"/>
      <c r="AS28" s="243"/>
    </row>
    <row r="29" spans="1:45" s="190" customFormat="1" ht="28.15" customHeight="1" x14ac:dyDescent="0.25">
      <c r="A29" s="515">
        <v>67</v>
      </c>
      <c r="B29" s="516"/>
      <c r="C29" s="218"/>
      <c r="D29" s="517" t="s">
        <v>59</v>
      </c>
      <c r="E29" s="517"/>
      <c r="F29" s="517"/>
      <c r="G29" s="518"/>
      <c r="H29" s="237">
        <f t="shared" si="3"/>
        <v>1916500</v>
      </c>
      <c r="I29" s="315">
        <f>SUM(I30:I30)</f>
        <v>4900</v>
      </c>
      <c r="J29" s="263">
        <f t="shared" ref="J29:S29" si="26">SUM(J30:J30)</f>
        <v>1911600</v>
      </c>
      <c r="K29" s="239">
        <f t="shared" si="26"/>
        <v>0</v>
      </c>
      <c r="L29" s="303">
        <f t="shared" si="26"/>
        <v>0</v>
      </c>
      <c r="M29" s="240">
        <f t="shared" si="26"/>
        <v>0</v>
      </c>
      <c r="N29" s="241">
        <f t="shared" si="26"/>
        <v>0</v>
      </c>
      <c r="O29" s="241">
        <f t="shared" si="26"/>
        <v>0</v>
      </c>
      <c r="P29" s="241">
        <f t="shared" si="26"/>
        <v>0</v>
      </c>
      <c r="Q29" s="241">
        <f t="shared" si="26"/>
        <v>0</v>
      </c>
      <c r="R29" s="241">
        <f t="shared" si="26"/>
        <v>0</v>
      </c>
      <c r="S29" s="239">
        <f t="shared" si="26"/>
        <v>0</v>
      </c>
      <c r="T29" s="46">
        <f>SUM(U29:AE29)</f>
        <v>121500</v>
      </c>
      <c r="U29" s="315">
        <f>'Ad-2. UNOS prihoda'!U81</f>
        <v>-4900</v>
      </c>
      <c r="V29" s="263">
        <f>'Ad-2. UNOS prihoda'!V81</f>
        <v>126400</v>
      </c>
      <c r="W29" s="239">
        <f>'Ad-2. UNOS prihoda'!W81</f>
        <v>0</v>
      </c>
      <c r="X29" s="303">
        <f>'Ad-2. UNOS prihoda'!X81</f>
        <v>0</v>
      </c>
      <c r="Y29" s="240">
        <f>'Ad-2. UNOS prihoda'!Y81</f>
        <v>0</v>
      </c>
      <c r="Z29" s="241">
        <f>'Ad-2. UNOS prihoda'!Z81</f>
        <v>0</v>
      </c>
      <c r="AA29" s="241">
        <f>'Ad-2. UNOS prihoda'!AA81</f>
        <v>0</v>
      </c>
      <c r="AB29" s="241">
        <f>'Ad-2. UNOS prihoda'!AB81</f>
        <v>0</v>
      </c>
      <c r="AC29" s="241">
        <f>'Ad-2. UNOS prihoda'!AC81</f>
        <v>0</v>
      </c>
      <c r="AD29" s="241">
        <f>'Ad-2. UNOS prihoda'!AD81</f>
        <v>0</v>
      </c>
      <c r="AE29" s="239">
        <f>'Ad-2. UNOS prihoda'!AE81</f>
        <v>0</v>
      </c>
      <c r="AF29" s="46">
        <f>SUM(AG29:AQ29)</f>
        <v>2038000</v>
      </c>
      <c r="AG29" s="315">
        <f>'Ad-2. UNOS prihoda'!AG81</f>
        <v>0</v>
      </c>
      <c r="AH29" s="263">
        <f>'Ad-2. UNOS prihoda'!AH81</f>
        <v>2038000</v>
      </c>
      <c r="AI29" s="239">
        <f>'Ad-2. UNOS prihoda'!AI81</f>
        <v>0</v>
      </c>
      <c r="AJ29" s="303">
        <f>'Ad-2. UNOS prihoda'!AJ81</f>
        <v>0</v>
      </c>
      <c r="AK29" s="240">
        <f>'Ad-2. UNOS prihoda'!AK81</f>
        <v>0</v>
      </c>
      <c r="AL29" s="241">
        <f>'Ad-2. UNOS prihoda'!AL81</f>
        <v>0</v>
      </c>
      <c r="AM29" s="241">
        <f>'Ad-2. UNOS prihoda'!AM81</f>
        <v>0</v>
      </c>
      <c r="AN29" s="241">
        <f>'Ad-2. UNOS prihoda'!AN81</f>
        <v>0</v>
      </c>
      <c r="AO29" s="241">
        <f>'Ad-2. UNOS prihoda'!AO81</f>
        <v>0</v>
      </c>
      <c r="AP29" s="241">
        <f>'Ad-2. UNOS prihoda'!AP81</f>
        <v>0</v>
      </c>
      <c r="AQ29" s="239">
        <f>'Ad-2. UNOS prihoda'!AQ81</f>
        <v>0</v>
      </c>
      <c r="AR29" s="243"/>
      <c r="AS29" s="243"/>
    </row>
    <row r="30" spans="1:45" ht="27" customHeight="1" x14ac:dyDescent="0.25">
      <c r="A30" s="519">
        <v>671</v>
      </c>
      <c r="B30" s="520"/>
      <c r="C30" s="520"/>
      <c r="D30" s="521" t="s">
        <v>60</v>
      </c>
      <c r="E30" s="521"/>
      <c r="F30" s="521"/>
      <c r="G30" s="527"/>
      <c r="H30" s="28">
        <f t="shared" si="3"/>
        <v>1916500</v>
      </c>
      <c r="I30" s="29">
        <f>'Ad-2. UNOS prihoda'!I82</f>
        <v>4900</v>
      </c>
      <c r="J30" s="92">
        <f>'Ad-2. UNOS prihoda'!J82</f>
        <v>1911600</v>
      </c>
      <c r="K30" s="31">
        <f>'Ad-2. UNOS prihoda'!K82</f>
        <v>0</v>
      </c>
      <c r="L30" s="326">
        <f>'Ad-2. UNOS prihoda'!L82</f>
        <v>0</v>
      </c>
      <c r="M30" s="290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440">
        <f t="shared" si="17"/>
        <v>121500</v>
      </c>
      <c r="U30" s="29">
        <f>'Ad-2. UNOS prihoda'!U82</f>
        <v>-4900</v>
      </c>
      <c r="V30" s="92">
        <f>'Ad-2. UNOS prihoda'!V82</f>
        <v>126400</v>
      </c>
      <c r="W30" s="31">
        <f>'Ad-2. UNOS prihoda'!W82</f>
        <v>0</v>
      </c>
      <c r="X30" s="326">
        <f>'Ad-2. UNOS prihoda'!X82</f>
        <v>0</v>
      </c>
      <c r="Y30" s="290">
        <f>'Ad-2. UNOS prihoda'!Y82</f>
        <v>0</v>
      </c>
      <c r="Z30" s="30">
        <f>'Ad-2. UNOS prihoda'!Z82</f>
        <v>0</v>
      </c>
      <c r="AA30" s="30">
        <f>'Ad-2. UNOS prihoda'!AA82</f>
        <v>0</v>
      </c>
      <c r="AB30" s="30">
        <f>'Ad-2. UNOS prihoda'!AB82</f>
        <v>0</v>
      </c>
      <c r="AC30" s="30">
        <f>'Ad-2. UNOS prihoda'!AC82</f>
        <v>0</v>
      </c>
      <c r="AD30" s="30">
        <f>'Ad-2. UNOS prihoda'!AD82</f>
        <v>0</v>
      </c>
      <c r="AE30" s="31">
        <f>'Ad-2. UNOS prihoda'!AE82</f>
        <v>0</v>
      </c>
      <c r="AF30" s="28">
        <f t="shared" ref="AF30" si="27">SUM(AG30:AQ30)</f>
        <v>2038000</v>
      </c>
      <c r="AG30" s="29">
        <f>'Ad-2. UNOS prihoda'!AG82</f>
        <v>0</v>
      </c>
      <c r="AH30" s="92">
        <f>'Ad-2. UNOS prihoda'!AH82</f>
        <v>2038000</v>
      </c>
      <c r="AI30" s="31">
        <f>'Ad-2. UNOS prihoda'!AI82</f>
        <v>0</v>
      </c>
      <c r="AJ30" s="326">
        <f>'Ad-2. UNOS prihoda'!AJ82</f>
        <v>0</v>
      </c>
      <c r="AK30" s="290">
        <f>'Ad-2. UNOS prihoda'!AK82</f>
        <v>0</v>
      </c>
      <c r="AL30" s="30">
        <f>'Ad-2. UNOS prihoda'!AL82</f>
        <v>0</v>
      </c>
      <c r="AM30" s="30">
        <f>'Ad-2. UNOS prihoda'!AM82</f>
        <v>0</v>
      </c>
      <c r="AN30" s="30">
        <f>'Ad-2. UNOS prihoda'!AN82</f>
        <v>0</v>
      </c>
      <c r="AO30" s="30">
        <f>'Ad-2. UNOS prihoda'!AO82</f>
        <v>0</v>
      </c>
      <c r="AP30" s="30">
        <f>'Ad-2. UNOS prihoda'!AP82</f>
        <v>0</v>
      </c>
      <c r="AQ30" s="31">
        <f>'Ad-2. UNOS prihoda'!AQ82</f>
        <v>0</v>
      </c>
      <c r="AR30" s="243"/>
      <c r="AS30" s="243"/>
    </row>
    <row r="31" spans="1:45" s="190" customFormat="1" ht="13.9" x14ac:dyDescent="0.3">
      <c r="A31" s="515">
        <v>68</v>
      </c>
      <c r="B31" s="516"/>
      <c r="C31" s="218"/>
      <c r="D31" s="517" t="s">
        <v>151</v>
      </c>
      <c r="E31" s="517"/>
      <c r="F31" s="517"/>
      <c r="G31" s="518"/>
      <c r="H31" s="237">
        <f t="shared" si="3"/>
        <v>0</v>
      </c>
      <c r="I31" s="315">
        <f>SUM(I32:I33)</f>
        <v>0</v>
      </c>
      <c r="J31" s="263">
        <f t="shared" ref="J31:S31" si="28">SUM(J32:J33)</f>
        <v>0</v>
      </c>
      <c r="K31" s="239">
        <f t="shared" si="28"/>
        <v>0</v>
      </c>
      <c r="L31" s="303">
        <f t="shared" si="28"/>
        <v>0</v>
      </c>
      <c r="M31" s="240">
        <f t="shared" si="28"/>
        <v>0</v>
      </c>
      <c r="N31" s="241">
        <f t="shared" si="28"/>
        <v>0</v>
      </c>
      <c r="O31" s="241">
        <f t="shared" si="28"/>
        <v>0</v>
      </c>
      <c r="P31" s="241">
        <f t="shared" si="28"/>
        <v>0</v>
      </c>
      <c r="Q31" s="241">
        <f t="shared" si="28"/>
        <v>0</v>
      </c>
      <c r="R31" s="241">
        <f t="shared" si="28"/>
        <v>0</v>
      </c>
      <c r="S31" s="239">
        <f t="shared" si="28"/>
        <v>0</v>
      </c>
      <c r="T31" s="237">
        <f>SUM(U31:AE31)</f>
        <v>0</v>
      </c>
      <c r="U31" s="315">
        <f>'Ad-2. UNOS prihoda'!U86</f>
        <v>0</v>
      </c>
      <c r="V31" s="263">
        <f>'Ad-2. UNOS prihoda'!V86</f>
        <v>0</v>
      </c>
      <c r="W31" s="239">
        <f>'Ad-2. UNOS prihoda'!W86</f>
        <v>0</v>
      </c>
      <c r="X31" s="303">
        <f>'Ad-2. UNOS prihoda'!X86</f>
        <v>0</v>
      </c>
      <c r="Y31" s="240">
        <f>'Ad-2. UNOS prihoda'!Y86</f>
        <v>0</v>
      </c>
      <c r="Z31" s="241">
        <f>'Ad-2. UNOS prihoda'!Z86</f>
        <v>0</v>
      </c>
      <c r="AA31" s="241">
        <f>'Ad-2. UNOS prihoda'!AA86</f>
        <v>0</v>
      </c>
      <c r="AB31" s="241">
        <f>'Ad-2. UNOS prihoda'!AB86</f>
        <v>0</v>
      </c>
      <c r="AC31" s="241">
        <f>'Ad-2. UNOS prihoda'!AC86</f>
        <v>0</v>
      </c>
      <c r="AD31" s="241">
        <f>'Ad-2. UNOS prihoda'!AD86</f>
        <v>0</v>
      </c>
      <c r="AE31" s="239">
        <f>'Ad-2. UNOS prihoda'!AE86</f>
        <v>0</v>
      </c>
      <c r="AF31" s="237">
        <f>SUM(AG31:AQ31)</f>
        <v>0</v>
      </c>
      <c r="AG31" s="315">
        <f>'Ad-2. UNOS prihoda'!AG86</f>
        <v>0</v>
      </c>
      <c r="AH31" s="263">
        <f>'Ad-2. UNOS prihoda'!AH86</f>
        <v>0</v>
      </c>
      <c r="AI31" s="239">
        <f>'Ad-2. UNOS prihoda'!AI86</f>
        <v>0</v>
      </c>
      <c r="AJ31" s="303">
        <f>'Ad-2. UNOS prihoda'!AJ86</f>
        <v>0</v>
      </c>
      <c r="AK31" s="240">
        <f>'Ad-2. UNOS prihoda'!AK86</f>
        <v>0</v>
      </c>
      <c r="AL31" s="241">
        <f>'Ad-2. UNOS prihoda'!AL86</f>
        <v>0</v>
      </c>
      <c r="AM31" s="241">
        <f>'Ad-2. UNOS prihoda'!AM86</f>
        <v>0</v>
      </c>
      <c r="AN31" s="241">
        <f>'Ad-2. UNOS prihoda'!AN86</f>
        <v>0</v>
      </c>
      <c r="AO31" s="241">
        <f>'Ad-2. UNOS prihoda'!AO86</f>
        <v>0</v>
      </c>
      <c r="AP31" s="241">
        <f>'Ad-2. UNOS prihoda'!AP86</f>
        <v>0</v>
      </c>
      <c r="AQ31" s="239">
        <f>'Ad-2. UNOS prihoda'!AQ86</f>
        <v>0</v>
      </c>
      <c r="AR31" s="243"/>
      <c r="AS31" s="243"/>
    </row>
    <row r="32" spans="1:45" ht="13.9" x14ac:dyDescent="0.3">
      <c r="A32" s="519">
        <v>681</v>
      </c>
      <c r="B32" s="520"/>
      <c r="C32" s="520"/>
      <c r="D32" s="521" t="s">
        <v>232</v>
      </c>
      <c r="E32" s="521"/>
      <c r="F32" s="521"/>
      <c r="G32" s="527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26">
        <f>'Ad-2. UNOS prihoda'!L87</f>
        <v>0</v>
      </c>
      <c r="M32" s="290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8">
        <f t="shared" ref="T32" si="29">SUM(U32:AE32)</f>
        <v>0</v>
      </c>
      <c r="U32" s="29">
        <f>'Ad-2. UNOS prihoda'!U87</f>
        <v>0</v>
      </c>
      <c r="V32" s="92">
        <f>'Ad-2. UNOS prihoda'!V87</f>
        <v>0</v>
      </c>
      <c r="W32" s="31">
        <f>'Ad-2. UNOS prihoda'!W87</f>
        <v>0</v>
      </c>
      <c r="X32" s="326">
        <f>'Ad-2. UNOS prihoda'!X87</f>
        <v>0</v>
      </c>
      <c r="Y32" s="290">
        <f>'Ad-2. UNOS prihoda'!Y87</f>
        <v>0</v>
      </c>
      <c r="Z32" s="30">
        <f>'Ad-2. UNOS prihoda'!Z87</f>
        <v>0</v>
      </c>
      <c r="AA32" s="30">
        <f>'Ad-2. UNOS prihoda'!AA87</f>
        <v>0</v>
      </c>
      <c r="AB32" s="30">
        <f>'Ad-2. UNOS prihoda'!AB87</f>
        <v>0</v>
      </c>
      <c r="AC32" s="30">
        <f>'Ad-2. UNOS prihoda'!AC87</f>
        <v>0</v>
      </c>
      <c r="AD32" s="30">
        <f>'Ad-2. UNOS prihoda'!AD87</f>
        <v>0</v>
      </c>
      <c r="AE32" s="31">
        <f>'Ad-2. UNOS prihoda'!AE87</f>
        <v>0</v>
      </c>
      <c r="AF32" s="28">
        <f t="shared" ref="AF32:AF33" si="30">SUM(AG32:AQ32)</f>
        <v>0</v>
      </c>
      <c r="AG32" s="29">
        <f>'Ad-2. UNOS prihoda'!AG87</f>
        <v>0</v>
      </c>
      <c r="AH32" s="92">
        <f>'Ad-2. UNOS prihoda'!AH87</f>
        <v>0</v>
      </c>
      <c r="AI32" s="31">
        <f>'Ad-2. UNOS prihoda'!AI87</f>
        <v>0</v>
      </c>
      <c r="AJ32" s="326">
        <f>'Ad-2. UNOS prihoda'!AJ87</f>
        <v>0</v>
      </c>
      <c r="AK32" s="290">
        <f>'Ad-2. UNOS prihoda'!AK87</f>
        <v>0</v>
      </c>
      <c r="AL32" s="30">
        <f>'Ad-2. UNOS prihoda'!AL87</f>
        <v>0</v>
      </c>
      <c r="AM32" s="30">
        <f>'Ad-2. UNOS prihoda'!AM87</f>
        <v>0</v>
      </c>
      <c r="AN32" s="30">
        <f>'Ad-2. UNOS prihoda'!AN87</f>
        <v>0</v>
      </c>
      <c r="AO32" s="30">
        <f>'Ad-2. UNOS prihoda'!AO87</f>
        <v>0</v>
      </c>
      <c r="AP32" s="30">
        <f>'Ad-2. UNOS prihoda'!AP87</f>
        <v>0</v>
      </c>
      <c r="AQ32" s="31">
        <f>'Ad-2. UNOS prihoda'!AQ87</f>
        <v>0</v>
      </c>
      <c r="AR32" s="243"/>
      <c r="AS32" s="243"/>
    </row>
    <row r="33" spans="1:45" ht="13.9" x14ac:dyDescent="0.3">
      <c r="A33" s="519">
        <v>683</v>
      </c>
      <c r="B33" s="520"/>
      <c r="C33" s="520"/>
      <c r="D33" s="521" t="s">
        <v>152</v>
      </c>
      <c r="E33" s="521"/>
      <c r="F33" s="521"/>
      <c r="G33" s="527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26">
        <f>'Ad-2. UNOS prihoda'!L89</f>
        <v>0</v>
      </c>
      <c r="M33" s="290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8">
        <f t="shared" ref="T33" si="31">SUM(U33:AE33)</f>
        <v>0</v>
      </c>
      <c r="U33" s="29">
        <f>'Ad-2. UNOS prihoda'!U89</f>
        <v>0</v>
      </c>
      <c r="V33" s="92">
        <f>'Ad-2. UNOS prihoda'!V89</f>
        <v>0</v>
      </c>
      <c r="W33" s="31">
        <f>'Ad-2. UNOS prihoda'!W89</f>
        <v>0</v>
      </c>
      <c r="X33" s="326">
        <f>'Ad-2. UNOS prihoda'!X89</f>
        <v>0</v>
      </c>
      <c r="Y33" s="290">
        <f>'Ad-2. UNOS prihoda'!Y89</f>
        <v>0</v>
      </c>
      <c r="Z33" s="30">
        <f>'Ad-2. UNOS prihoda'!Z89</f>
        <v>0</v>
      </c>
      <c r="AA33" s="30">
        <f>'Ad-2. UNOS prihoda'!AA89</f>
        <v>0</v>
      </c>
      <c r="AB33" s="30">
        <f>'Ad-2. UNOS prihoda'!AB89</f>
        <v>0</v>
      </c>
      <c r="AC33" s="30">
        <f>'Ad-2. UNOS prihoda'!AC89</f>
        <v>0</v>
      </c>
      <c r="AD33" s="30">
        <f>'Ad-2. UNOS prihoda'!AD89</f>
        <v>0</v>
      </c>
      <c r="AE33" s="31">
        <f>'Ad-2. UNOS prihoda'!AE89</f>
        <v>0</v>
      </c>
      <c r="AF33" s="28">
        <f t="shared" si="30"/>
        <v>0</v>
      </c>
      <c r="AG33" s="29">
        <f>'Ad-2. UNOS prihoda'!AG89</f>
        <v>0</v>
      </c>
      <c r="AH33" s="92">
        <f>'Ad-2. UNOS prihoda'!AH89</f>
        <v>0</v>
      </c>
      <c r="AI33" s="31">
        <f>'Ad-2. UNOS prihoda'!AI89</f>
        <v>0</v>
      </c>
      <c r="AJ33" s="326">
        <f>'Ad-2. UNOS prihoda'!AJ89</f>
        <v>0</v>
      </c>
      <c r="AK33" s="290">
        <f>'Ad-2. UNOS prihoda'!AK89</f>
        <v>0</v>
      </c>
      <c r="AL33" s="30">
        <f>'Ad-2. UNOS prihoda'!AL89</f>
        <v>0</v>
      </c>
      <c r="AM33" s="30">
        <f>'Ad-2. UNOS prihoda'!AM89</f>
        <v>0</v>
      </c>
      <c r="AN33" s="30">
        <f>'Ad-2. UNOS prihoda'!AN89</f>
        <v>0</v>
      </c>
      <c r="AO33" s="30">
        <f>'Ad-2. UNOS prihoda'!AO89</f>
        <v>0</v>
      </c>
      <c r="AP33" s="30">
        <f>'Ad-2. UNOS prihoda'!AP89</f>
        <v>0</v>
      </c>
      <c r="AQ33" s="31">
        <f>'Ad-2. UNOS prihoda'!AQ89</f>
        <v>0</v>
      </c>
      <c r="AR33" s="243"/>
      <c r="AS33" s="243"/>
    </row>
    <row r="34" spans="1:45" s="192" customFormat="1" ht="27.75" customHeight="1" x14ac:dyDescent="0.3">
      <c r="A34" s="427">
        <v>7</v>
      </c>
      <c r="B34" s="208"/>
      <c r="C34" s="208"/>
      <c r="D34" s="517" t="s">
        <v>93</v>
      </c>
      <c r="E34" s="517"/>
      <c r="F34" s="517"/>
      <c r="G34" s="518"/>
      <c r="H34" s="237">
        <f t="shared" si="3"/>
        <v>0</v>
      </c>
      <c r="I34" s="315">
        <f>I35</f>
        <v>0</v>
      </c>
      <c r="J34" s="263">
        <f t="shared" ref="J34:S34" si="32">J35</f>
        <v>0</v>
      </c>
      <c r="K34" s="239">
        <f t="shared" si="32"/>
        <v>0</v>
      </c>
      <c r="L34" s="303">
        <f t="shared" si="32"/>
        <v>0</v>
      </c>
      <c r="M34" s="240">
        <f t="shared" si="32"/>
        <v>0</v>
      </c>
      <c r="N34" s="241">
        <f t="shared" si="32"/>
        <v>0</v>
      </c>
      <c r="O34" s="241">
        <f t="shared" si="32"/>
        <v>0</v>
      </c>
      <c r="P34" s="241">
        <f t="shared" si="32"/>
        <v>0</v>
      </c>
      <c r="Q34" s="241">
        <f t="shared" si="32"/>
        <v>0</v>
      </c>
      <c r="R34" s="241">
        <f t="shared" si="32"/>
        <v>0</v>
      </c>
      <c r="S34" s="239">
        <f t="shared" si="32"/>
        <v>0</v>
      </c>
      <c r="T34" s="237">
        <f>SUM(U34:AE34)</f>
        <v>0</v>
      </c>
      <c r="U34" s="315">
        <f>U35</f>
        <v>0</v>
      </c>
      <c r="V34" s="263">
        <f t="shared" ref="V34:AE34" si="33">V35</f>
        <v>0</v>
      </c>
      <c r="W34" s="239">
        <f t="shared" si="33"/>
        <v>0</v>
      </c>
      <c r="X34" s="303">
        <f t="shared" si="33"/>
        <v>0</v>
      </c>
      <c r="Y34" s="240">
        <f t="shared" si="33"/>
        <v>0</v>
      </c>
      <c r="Z34" s="241">
        <f t="shared" si="33"/>
        <v>0</v>
      </c>
      <c r="AA34" s="241">
        <f t="shared" si="33"/>
        <v>0</v>
      </c>
      <c r="AB34" s="241">
        <f t="shared" si="33"/>
        <v>0</v>
      </c>
      <c r="AC34" s="241">
        <f t="shared" si="33"/>
        <v>0</v>
      </c>
      <c r="AD34" s="241">
        <f t="shared" si="33"/>
        <v>0</v>
      </c>
      <c r="AE34" s="239">
        <f t="shared" si="33"/>
        <v>0</v>
      </c>
      <c r="AF34" s="237">
        <f>SUM(AG34:AQ34)</f>
        <v>0</v>
      </c>
      <c r="AG34" s="315">
        <f>AG35</f>
        <v>0</v>
      </c>
      <c r="AH34" s="263">
        <f t="shared" ref="AH34" si="34">AH35</f>
        <v>0</v>
      </c>
      <c r="AI34" s="239">
        <f t="shared" ref="AI34" si="35">AI35</f>
        <v>0</v>
      </c>
      <c r="AJ34" s="303">
        <f t="shared" ref="AJ34" si="36">AJ35</f>
        <v>0</v>
      </c>
      <c r="AK34" s="240">
        <f t="shared" ref="AK34" si="37">AK35</f>
        <v>0</v>
      </c>
      <c r="AL34" s="241">
        <f t="shared" ref="AL34" si="38">AL35</f>
        <v>0</v>
      </c>
      <c r="AM34" s="241">
        <f t="shared" ref="AM34" si="39">AM35</f>
        <v>0</v>
      </c>
      <c r="AN34" s="241">
        <f t="shared" ref="AN34" si="40">AN35</f>
        <v>0</v>
      </c>
      <c r="AO34" s="241">
        <f t="shared" ref="AO34" si="41">AO35</f>
        <v>0</v>
      </c>
      <c r="AP34" s="241">
        <f t="shared" ref="AP34" si="42">AP35</f>
        <v>0</v>
      </c>
      <c r="AQ34" s="239">
        <f t="shared" ref="AQ34" si="43">AQ35</f>
        <v>0</v>
      </c>
      <c r="AR34" s="243"/>
      <c r="AS34" s="243"/>
    </row>
    <row r="35" spans="1:45" ht="24.75" customHeight="1" x14ac:dyDescent="0.3">
      <c r="A35" s="515">
        <v>72</v>
      </c>
      <c r="B35" s="516"/>
      <c r="C35" s="431"/>
      <c r="D35" s="517" t="s">
        <v>149</v>
      </c>
      <c r="E35" s="517"/>
      <c r="F35" s="517"/>
      <c r="G35" s="517"/>
      <c r="H35" s="237">
        <f t="shared" si="3"/>
        <v>0</v>
      </c>
      <c r="I35" s="315">
        <f>SUM(I36:I38)</f>
        <v>0</v>
      </c>
      <c r="J35" s="263">
        <f t="shared" ref="J35:S35" si="44">SUM(J36:J38)</f>
        <v>0</v>
      </c>
      <c r="K35" s="239">
        <f t="shared" si="44"/>
        <v>0</v>
      </c>
      <c r="L35" s="303">
        <f t="shared" si="44"/>
        <v>0</v>
      </c>
      <c r="M35" s="240">
        <f t="shared" si="44"/>
        <v>0</v>
      </c>
      <c r="N35" s="241">
        <f t="shared" si="44"/>
        <v>0</v>
      </c>
      <c r="O35" s="241">
        <f t="shared" si="44"/>
        <v>0</v>
      </c>
      <c r="P35" s="241">
        <f t="shared" si="44"/>
        <v>0</v>
      </c>
      <c r="Q35" s="241">
        <f t="shared" si="44"/>
        <v>0</v>
      </c>
      <c r="R35" s="241">
        <f t="shared" si="44"/>
        <v>0</v>
      </c>
      <c r="S35" s="242">
        <f t="shared" si="44"/>
        <v>0</v>
      </c>
      <c r="T35" s="237">
        <f>SUM(U35:AE35)</f>
        <v>0</v>
      </c>
      <c r="U35" s="315">
        <f>'Ad-2. UNOS prihoda'!U92</f>
        <v>0</v>
      </c>
      <c r="V35" s="263">
        <f>'Ad-2. UNOS prihoda'!V92</f>
        <v>0</v>
      </c>
      <c r="W35" s="239">
        <f>'Ad-2. UNOS prihoda'!W92</f>
        <v>0</v>
      </c>
      <c r="X35" s="303">
        <f>'Ad-2. UNOS prihoda'!X92</f>
        <v>0</v>
      </c>
      <c r="Y35" s="240">
        <f>'Ad-2. UNOS prihoda'!Y92</f>
        <v>0</v>
      </c>
      <c r="Z35" s="241">
        <f>'Ad-2. UNOS prihoda'!Z92</f>
        <v>0</v>
      </c>
      <c r="AA35" s="241">
        <f>'Ad-2. UNOS prihoda'!AA92</f>
        <v>0</v>
      </c>
      <c r="AB35" s="241">
        <f>'Ad-2. UNOS prihoda'!AB92</f>
        <v>0</v>
      </c>
      <c r="AC35" s="241">
        <f>'Ad-2. UNOS prihoda'!AC92</f>
        <v>0</v>
      </c>
      <c r="AD35" s="241">
        <f>'Ad-2. UNOS prihoda'!AD92</f>
        <v>0</v>
      </c>
      <c r="AE35" s="242">
        <f>'Ad-2. UNOS prihoda'!AE92</f>
        <v>0</v>
      </c>
      <c r="AF35" s="237">
        <f>SUM(AG35:AQ35)</f>
        <v>0</v>
      </c>
      <c r="AG35" s="315">
        <f>'Ad-2. UNOS prihoda'!AG92</f>
        <v>0</v>
      </c>
      <c r="AH35" s="263">
        <f>'Ad-2. UNOS prihoda'!AH92</f>
        <v>0</v>
      </c>
      <c r="AI35" s="239">
        <f>'Ad-2. UNOS prihoda'!AI92</f>
        <v>0</v>
      </c>
      <c r="AJ35" s="303">
        <f>'Ad-2. UNOS prihoda'!AJ92</f>
        <v>0</v>
      </c>
      <c r="AK35" s="240">
        <f>'Ad-2. UNOS prihoda'!AK92</f>
        <v>0</v>
      </c>
      <c r="AL35" s="241">
        <f>'Ad-2. UNOS prihoda'!AL92</f>
        <v>0</v>
      </c>
      <c r="AM35" s="241">
        <f>'Ad-2. UNOS prihoda'!AM92</f>
        <v>0</v>
      </c>
      <c r="AN35" s="241">
        <f>'Ad-2. UNOS prihoda'!AN92</f>
        <v>0</v>
      </c>
      <c r="AO35" s="241">
        <f>'Ad-2. UNOS prihoda'!AO92</f>
        <v>0</v>
      </c>
      <c r="AP35" s="241">
        <f>'Ad-2. UNOS prihoda'!AP92</f>
        <v>0</v>
      </c>
      <c r="AQ35" s="242">
        <f>'Ad-2. UNOS prihoda'!AQ92</f>
        <v>0</v>
      </c>
      <c r="AR35" s="243"/>
      <c r="AS35" s="243"/>
    </row>
    <row r="36" spans="1:45" ht="15" x14ac:dyDescent="0.25">
      <c r="A36" s="519">
        <v>721</v>
      </c>
      <c r="B36" s="522"/>
      <c r="C36" s="522"/>
      <c r="D36" s="521" t="s">
        <v>92</v>
      </c>
      <c r="E36" s="521"/>
      <c r="F36" s="521"/>
      <c r="G36" s="521"/>
      <c r="H36" s="28">
        <f t="shared" si="3"/>
        <v>0</v>
      </c>
      <c r="I36" s="315">
        <f>'Ad-2. UNOS prihoda'!I93</f>
        <v>0</v>
      </c>
      <c r="J36" s="263">
        <f>'Ad-2. UNOS prihoda'!J93</f>
        <v>0</v>
      </c>
      <c r="K36" s="239">
        <f>'Ad-2. UNOS prihoda'!K93</f>
        <v>0</v>
      </c>
      <c r="L36" s="303">
        <f>'Ad-2. UNOS prihoda'!L93</f>
        <v>0</v>
      </c>
      <c r="M36" s="240">
        <f>'Ad-2. UNOS prihoda'!M93</f>
        <v>0</v>
      </c>
      <c r="N36" s="241">
        <f>'Ad-2. UNOS prihoda'!N93</f>
        <v>0</v>
      </c>
      <c r="O36" s="241">
        <f>'Ad-2. UNOS prihoda'!O93</f>
        <v>0</v>
      </c>
      <c r="P36" s="241">
        <f>'Ad-2. UNOS prihoda'!P93</f>
        <v>0</v>
      </c>
      <c r="Q36" s="241">
        <f>'Ad-2. UNOS prihoda'!Q93</f>
        <v>0</v>
      </c>
      <c r="R36" s="241">
        <f>'Ad-2. UNOS prihoda'!R93</f>
        <v>0</v>
      </c>
      <c r="S36" s="242">
        <f>'Ad-2. UNOS prihoda'!S93</f>
        <v>0</v>
      </c>
      <c r="T36" s="28">
        <f>SUM(U36:AE36)</f>
        <v>0</v>
      </c>
      <c r="U36" s="315">
        <f>'Ad-2. UNOS prihoda'!U93</f>
        <v>0</v>
      </c>
      <c r="V36" s="263">
        <f>'Ad-2. UNOS prihoda'!V93</f>
        <v>0</v>
      </c>
      <c r="W36" s="239">
        <f>'Ad-2. UNOS prihoda'!W93</f>
        <v>0</v>
      </c>
      <c r="X36" s="303">
        <f>'Ad-2. UNOS prihoda'!X93</f>
        <v>0</v>
      </c>
      <c r="Y36" s="240">
        <f>'Ad-2. UNOS prihoda'!Y93</f>
        <v>0</v>
      </c>
      <c r="Z36" s="241">
        <f>'Ad-2. UNOS prihoda'!Z93</f>
        <v>0</v>
      </c>
      <c r="AA36" s="241">
        <f>'Ad-2. UNOS prihoda'!AA93</f>
        <v>0</v>
      </c>
      <c r="AB36" s="241">
        <f>'Ad-2. UNOS prihoda'!AB93</f>
        <v>0</v>
      </c>
      <c r="AC36" s="241">
        <f>'Ad-2. UNOS prihoda'!AC93</f>
        <v>0</v>
      </c>
      <c r="AD36" s="241">
        <f>'Ad-2. UNOS prihoda'!AD93</f>
        <v>0</v>
      </c>
      <c r="AE36" s="242">
        <f>'Ad-2. UNOS prihoda'!AE93</f>
        <v>0</v>
      </c>
      <c r="AF36" s="28">
        <f>SUM(AG36:AQ36)</f>
        <v>0</v>
      </c>
      <c r="AG36" s="315">
        <f>'Ad-2. UNOS prihoda'!AG93</f>
        <v>0</v>
      </c>
      <c r="AH36" s="263">
        <f>'Ad-2. UNOS prihoda'!AH93</f>
        <v>0</v>
      </c>
      <c r="AI36" s="239">
        <f>'Ad-2. UNOS prihoda'!AI93</f>
        <v>0</v>
      </c>
      <c r="AJ36" s="303">
        <f>'Ad-2. UNOS prihoda'!AJ93</f>
        <v>0</v>
      </c>
      <c r="AK36" s="240">
        <f>'Ad-2. UNOS prihoda'!AK93</f>
        <v>0</v>
      </c>
      <c r="AL36" s="241">
        <f>'Ad-2. UNOS prihoda'!AL93</f>
        <v>0</v>
      </c>
      <c r="AM36" s="241">
        <f>'Ad-2. UNOS prihoda'!AM93</f>
        <v>0</v>
      </c>
      <c r="AN36" s="241">
        <f>'Ad-2. UNOS prihoda'!AN93</f>
        <v>0</v>
      </c>
      <c r="AO36" s="241">
        <f>'Ad-2. UNOS prihoda'!AO93</f>
        <v>0</v>
      </c>
      <c r="AP36" s="241">
        <f>'Ad-2. UNOS prihoda'!AP93</f>
        <v>0</v>
      </c>
      <c r="AQ36" s="242">
        <f>'Ad-2. UNOS prihoda'!AQ93</f>
        <v>0</v>
      </c>
      <c r="AR36" s="243"/>
      <c r="AS36" s="243"/>
    </row>
    <row r="37" spans="1:45" ht="14.45" x14ac:dyDescent="0.3">
      <c r="A37" s="430"/>
      <c r="B37" s="433"/>
      <c r="C37" s="433">
        <v>722</v>
      </c>
      <c r="D37" s="521" t="s">
        <v>236</v>
      </c>
      <c r="E37" s="521"/>
      <c r="F37" s="521"/>
      <c r="G37" s="527"/>
      <c r="H37" s="28">
        <f t="shared" si="3"/>
        <v>0</v>
      </c>
      <c r="I37" s="315">
        <f>'Ad-2. UNOS prihoda'!I95</f>
        <v>0</v>
      </c>
      <c r="J37" s="263">
        <f>'Ad-2. UNOS prihoda'!J95</f>
        <v>0</v>
      </c>
      <c r="K37" s="239">
        <f>'Ad-2. UNOS prihoda'!K95</f>
        <v>0</v>
      </c>
      <c r="L37" s="303">
        <f>'Ad-2. UNOS prihoda'!L95</f>
        <v>0</v>
      </c>
      <c r="M37" s="240">
        <f>'Ad-2. UNOS prihoda'!M95</f>
        <v>0</v>
      </c>
      <c r="N37" s="241">
        <f>'Ad-2. UNOS prihoda'!N95</f>
        <v>0</v>
      </c>
      <c r="O37" s="241">
        <f>'Ad-2. UNOS prihoda'!O95</f>
        <v>0</v>
      </c>
      <c r="P37" s="241">
        <f>'Ad-2. UNOS prihoda'!P95</f>
        <v>0</v>
      </c>
      <c r="Q37" s="241">
        <f>'Ad-2. UNOS prihoda'!Q95</f>
        <v>0</v>
      </c>
      <c r="R37" s="241">
        <f>'Ad-2. UNOS prihoda'!R95</f>
        <v>0</v>
      </c>
      <c r="S37" s="242">
        <f>'Ad-2. UNOS prihoda'!S95</f>
        <v>0</v>
      </c>
      <c r="T37" s="28">
        <f>SUM(U37:AE37)</f>
        <v>0</v>
      </c>
      <c r="U37" s="315">
        <f>'Ad-2. UNOS prihoda'!U95</f>
        <v>0</v>
      </c>
      <c r="V37" s="263">
        <f>'Ad-2. UNOS prihoda'!V95</f>
        <v>0</v>
      </c>
      <c r="W37" s="239">
        <f>'Ad-2. UNOS prihoda'!W95</f>
        <v>0</v>
      </c>
      <c r="X37" s="303">
        <f>'Ad-2. UNOS prihoda'!X95</f>
        <v>0</v>
      </c>
      <c r="Y37" s="240">
        <f>'Ad-2. UNOS prihoda'!Y95</f>
        <v>0</v>
      </c>
      <c r="Z37" s="241">
        <f>'Ad-2. UNOS prihoda'!Z95</f>
        <v>0</v>
      </c>
      <c r="AA37" s="241">
        <f>'Ad-2. UNOS prihoda'!AA95</f>
        <v>0</v>
      </c>
      <c r="AB37" s="241">
        <f>'Ad-2. UNOS prihoda'!AB95</f>
        <v>0</v>
      </c>
      <c r="AC37" s="241">
        <f>'Ad-2. UNOS prihoda'!AC95</f>
        <v>0</v>
      </c>
      <c r="AD37" s="241">
        <f>'Ad-2. UNOS prihoda'!AD95</f>
        <v>0</v>
      </c>
      <c r="AE37" s="242">
        <f>'Ad-2. UNOS prihoda'!AE95</f>
        <v>0</v>
      </c>
      <c r="AF37" s="28">
        <f>SUM(AG37:AQ37)</f>
        <v>0</v>
      </c>
      <c r="AG37" s="315">
        <f>'Ad-2. UNOS prihoda'!AG95</f>
        <v>0</v>
      </c>
      <c r="AH37" s="263">
        <f>'Ad-2. UNOS prihoda'!AH95</f>
        <v>0</v>
      </c>
      <c r="AI37" s="239">
        <f>'Ad-2. UNOS prihoda'!AI95</f>
        <v>0</v>
      </c>
      <c r="AJ37" s="303">
        <f>'Ad-2. UNOS prihoda'!AJ95</f>
        <v>0</v>
      </c>
      <c r="AK37" s="240">
        <f>'Ad-2. UNOS prihoda'!AK95</f>
        <v>0</v>
      </c>
      <c r="AL37" s="241">
        <f>'Ad-2. UNOS prihoda'!AL95</f>
        <v>0</v>
      </c>
      <c r="AM37" s="241">
        <f>'Ad-2. UNOS prihoda'!AM95</f>
        <v>0</v>
      </c>
      <c r="AN37" s="241">
        <f>'Ad-2. UNOS prihoda'!AN95</f>
        <v>0</v>
      </c>
      <c r="AO37" s="241">
        <f>'Ad-2. UNOS prihoda'!AO95</f>
        <v>0</v>
      </c>
      <c r="AP37" s="241">
        <f>'Ad-2. UNOS prihoda'!AP95</f>
        <v>0</v>
      </c>
      <c r="AQ37" s="242">
        <f>'Ad-2. UNOS prihoda'!AQ95</f>
        <v>0</v>
      </c>
      <c r="AR37" s="243"/>
      <c r="AS37" s="243"/>
    </row>
    <row r="38" spans="1:45" ht="18" customHeight="1" x14ac:dyDescent="0.3">
      <c r="A38" s="519">
        <v>723</v>
      </c>
      <c r="B38" s="522"/>
      <c r="C38" s="522"/>
      <c r="D38" s="521" t="s">
        <v>150</v>
      </c>
      <c r="E38" s="521"/>
      <c r="F38" s="521"/>
      <c r="G38" s="521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26">
        <f>'Ad-2. UNOS prihoda'!L99</f>
        <v>0</v>
      </c>
      <c r="M38" s="290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8">
        <f>SUM(U38:AE38)</f>
        <v>0</v>
      </c>
      <c r="U38" s="29">
        <f>'Ad-2. UNOS prihoda'!U99</f>
        <v>0</v>
      </c>
      <c r="V38" s="92">
        <f>'Ad-2. UNOS prihoda'!V99</f>
        <v>0</v>
      </c>
      <c r="W38" s="31">
        <f>'Ad-2. UNOS prihoda'!W99</f>
        <v>0</v>
      </c>
      <c r="X38" s="326">
        <f>'Ad-2. UNOS prihoda'!X99</f>
        <v>0</v>
      </c>
      <c r="Y38" s="290">
        <f>'Ad-2. UNOS prihoda'!Y99</f>
        <v>0</v>
      </c>
      <c r="Z38" s="30">
        <f>'Ad-2. UNOS prihoda'!Z99</f>
        <v>0</v>
      </c>
      <c r="AA38" s="30">
        <f>'Ad-2. UNOS prihoda'!AA99</f>
        <v>0</v>
      </c>
      <c r="AB38" s="30">
        <f>'Ad-2. UNOS prihoda'!AB99</f>
        <v>0</v>
      </c>
      <c r="AC38" s="30">
        <f>'Ad-2. UNOS prihoda'!AC99</f>
        <v>0</v>
      </c>
      <c r="AD38" s="30">
        <f>'Ad-2. UNOS prihoda'!AD99</f>
        <v>0</v>
      </c>
      <c r="AE38" s="31">
        <f>'Ad-2. UNOS prihoda'!AE99</f>
        <v>0</v>
      </c>
      <c r="AF38" s="28">
        <f>SUM(AG38:AQ38)</f>
        <v>0</v>
      </c>
      <c r="AG38" s="29">
        <f>'Ad-2. UNOS prihoda'!AG99</f>
        <v>0</v>
      </c>
      <c r="AH38" s="92">
        <f>'Ad-2. UNOS prihoda'!AH99</f>
        <v>0</v>
      </c>
      <c r="AI38" s="31">
        <f>'Ad-2. UNOS prihoda'!AI99</f>
        <v>0</v>
      </c>
      <c r="AJ38" s="326">
        <f>'Ad-2. UNOS prihoda'!AJ99</f>
        <v>0</v>
      </c>
      <c r="AK38" s="290">
        <f>'Ad-2. UNOS prihoda'!AK99</f>
        <v>0</v>
      </c>
      <c r="AL38" s="30">
        <f>'Ad-2. UNOS prihoda'!AL99</f>
        <v>0</v>
      </c>
      <c r="AM38" s="30">
        <f>'Ad-2. UNOS prihoda'!AM99</f>
        <v>0</v>
      </c>
      <c r="AN38" s="30">
        <f>'Ad-2. UNOS prihoda'!AN99</f>
        <v>0</v>
      </c>
      <c r="AO38" s="30">
        <f>'Ad-2. UNOS prihoda'!AO99</f>
        <v>0</v>
      </c>
      <c r="AP38" s="30">
        <f>'Ad-2. UNOS prihoda'!AP99</f>
        <v>0</v>
      </c>
      <c r="AQ38" s="125">
        <f>'Ad-2. UNOS prihoda'!AQ99</f>
        <v>0</v>
      </c>
      <c r="AR38" s="243"/>
      <c r="AS38" s="243"/>
    </row>
    <row r="39" spans="1:45" s="62" customFormat="1" ht="20.45" customHeight="1" x14ac:dyDescent="0.3">
      <c r="A39" s="393"/>
      <c r="B39" s="378"/>
      <c r="C39" s="378"/>
      <c r="D39" s="379"/>
      <c r="E39" s="379"/>
      <c r="F39" s="379"/>
      <c r="G39" s="380"/>
      <c r="H39" s="375"/>
      <c r="I39" s="376"/>
      <c r="J39" s="376"/>
      <c r="K39" s="376"/>
      <c r="L39" s="376"/>
      <c r="M39" s="376"/>
      <c r="N39" s="376"/>
      <c r="O39" s="376"/>
      <c r="P39" s="376"/>
      <c r="Q39" s="376"/>
      <c r="R39" s="376"/>
      <c r="S39" s="377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375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7"/>
      <c r="AR39" s="374"/>
      <c r="AS39" s="374"/>
    </row>
    <row r="40" spans="1:45" s="189" customFormat="1" ht="22.9" customHeight="1" x14ac:dyDescent="0.25">
      <c r="A40" s="523" t="s">
        <v>74</v>
      </c>
      <c r="B40" s="524"/>
      <c r="C40" s="524"/>
      <c r="D40" s="524"/>
      <c r="E40" s="524"/>
      <c r="F40" s="524"/>
      <c r="G40" s="524"/>
      <c r="H40" s="36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0"/>
      <c r="T40" s="367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0"/>
      <c r="AF40" s="367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0"/>
      <c r="AR40" s="243"/>
      <c r="AS40" s="243"/>
    </row>
    <row r="41" spans="1:45" s="192" customFormat="1" ht="27.75" customHeight="1" x14ac:dyDescent="0.25">
      <c r="A41" s="427">
        <v>8</v>
      </c>
      <c r="B41" s="208"/>
      <c r="C41" s="208"/>
      <c r="D41" s="525" t="s">
        <v>70</v>
      </c>
      <c r="E41" s="525"/>
      <c r="F41" s="525"/>
      <c r="G41" s="526"/>
      <c r="H41" s="237">
        <f t="shared" ref="H41:H43" si="45">SUM(I41:S41)</f>
        <v>0</v>
      </c>
      <c r="I41" s="315">
        <f>I42</f>
        <v>0</v>
      </c>
      <c r="J41" s="263">
        <f t="shared" ref="J41:S42" si="46">J42</f>
        <v>0</v>
      </c>
      <c r="K41" s="239">
        <f t="shared" si="46"/>
        <v>0</v>
      </c>
      <c r="L41" s="368">
        <f t="shared" si="46"/>
        <v>0</v>
      </c>
      <c r="M41" s="240">
        <f t="shared" si="46"/>
        <v>0</v>
      </c>
      <c r="N41" s="241">
        <f t="shared" si="46"/>
        <v>0</v>
      </c>
      <c r="O41" s="241">
        <f t="shared" si="46"/>
        <v>0</v>
      </c>
      <c r="P41" s="241">
        <f t="shared" si="46"/>
        <v>0</v>
      </c>
      <c r="Q41" s="241">
        <f t="shared" si="46"/>
        <v>0</v>
      </c>
      <c r="R41" s="241">
        <f t="shared" si="46"/>
        <v>0</v>
      </c>
      <c r="S41" s="239">
        <f t="shared" si="46"/>
        <v>0</v>
      </c>
      <c r="T41" s="46">
        <f>SUM(U41:AE41)</f>
        <v>0</v>
      </c>
      <c r="U41" s="315">
        <f>U42</f>
        <v>0</v>
      </c>
      <c r="V41" s="263">
        <f t="shared" ref="V41:AE41" si="47">V42</f>
        <v>0</v>
      </c>
      <c r="W41" s="239">
        <f t="shared" si="47"/>
        <v>0</v>
      </c>
      <c r="X41" s="368">
        <f t="shared" si="47"/>
        <v>0</v>
      </c>
      <c r="Y41" s="240">
        <f t="shared" si="47"/>
        <v>0</v>
      </c>
      <c r="Z41" s="241">
        <f t="shared" si="47"/>
        <v>0</v>
      </c>
      <c r="AA41" s="241">
        <f t="shared" si="47"/>
        <v>0</v>
      </c>
      <c r="AB41" s="241">
        <f t="shared" si="47"/>
        <v>0</v>
      </c>
      <c r="AC41" s="241">
        <f t="shared" si="47"/>
        <v>0</v>
      </c>
      <c r="AD41" s="241">
        <f t="shared" si="47"/>
        <v>0</v>
      </c>
      <c r="AE41" s="239">
        <f t="shared" si="47"/>
        <v>0</v>
      </c>
      <c r="AF41" s="46">
        <f>SUM(AG41:AQ41)</f>
        <v>0</v>
      </c>
      <c r="AG41" s="315">
        <f>AG42</f>
        <v>0</v>
      </c>
      <c r="AH41" s="263">
        <f t="shared" ref="AH41" si="48">AH42</f>
        <v>0</v>
      </c>
      <c r="AI41" s="239">
        <f t="shared" ref="AI41" si="49">AI42</f>
        <v>0</v>
      </c>
      <c r="AJ41" s="368">
        <f t="shared" ref="AJ41" si="50">AJ42</f>
        <v>0</v>
      </c>
      <c r="AK41" s="240">
        <f t="shared" ref="AK41" si="51">AK42</f>
        <v>0</v>
      </c>
      <c r="AL41" s="241">
        <f t="shared" ref="AL41" si="52">AL42</f>
        <v>0</v>
      </c>
      <c r="AM41" s="241">
        <f t="shared" ref="AM41" si="53">AM42</f>
        <v>0</v>
      </c>
      <c r="AN41" s="241">
        <f t="shared" ref="AN41" si="54">AN42</f>
        <v>0</v>
      </c>
      <c r="AO41" s="241">
        <f t="shared" ref="AO41" si="55">AO42</f>
        <v>0</v>
      </c>
      <c r="AP41" s="241">
        <f t="shared" ref="AP41" si="56">AP42</f>
        <v>0</v>
      </c>
      <c r="AQ41" s="239">
        <f t="shared" ref="AQ41" si="57">AQ42</f>
        <v>0</v>
      </c>
      <c r="AR41" s="243"/>
      <c r="AS41" s="243"/>
    </row>
    <row r="42" spans="1:45" s="190" customFormat="1" ht="24.75" customHeight="1" x14ac:dyDescent="0.25">
      <c r="A42" s="515">
        <v>84</v>
      </c>
      <c r="B42" s="516"/>
      <c r="C42" s="369"/>
      <c r="D42" s="517" t="s">
        <v>66</v>
      </c>
      <c r="E42" s="517"/>
      <c r="F42" s="517"/>
      <c r="G42" s="518"/>
      <c r="H42" s="237">
        <f t="shared" si="45"/>
        <v>0</v>
      </c>
      <c r="I42" s="315">
        <f>I43</f>
        <v>0</v>
      </c>
      <c r="J42" s="263">
        <f t="shared" si="46"/>
        <v>0</v>
      </c>
      <c r="K42" s="239">
        <f t="shared" si="46"/>
        <v>0</v>
      </c>
      <c r="L42" s="303">
        <f t="shared" si="46"/>
        <v>0</v>
      </c>
      <c r="M42" s="240">
        <f t="shared" si="46"/>
        <v>0</v>
      </c>
      <c r="N42" s="241">
        <f t="shared" si="46"/>
        <v>0</v>
      </c>
      <c r="O42" s="241">
        <f t="shared" si="46"/>
        <v>0</v>
      </c>
      <c r="P42" s="241">
        <f t="shared" si="46"/>
        <v>0</v>
      </c>
      <c r="Q42" s="241">
        <f t="shared" si="46"/>
        <v>0</v>
      </c>
      <c r="R42" s="241">
        <f t="shared" si="46"/>
        <v>0</v>
      </c>
      <c r="S42" s="239">
        <f t="shared" si="46"/>
        <v>0</v>
      </c>
      <c r="T42" s="46">
        <f>SUM(U42:AE42)</f>
        <v>0</v>
      </c>
      <c r="U42" s="315">
        <f>'Ad-2. UNOS prihoda'!U105</f>
        <v>0</v>
      </c>
      <c r="V42" s="263">
        <f>'Ad-2. UNOS prihoda'!V105</f>
        <v>0</v>
      </c>
      <c r="W42" s="239">
        <f>'Ad-2. UNOS prihoda'!W105</f>
        <v>0</v>
      </c>
      <c r="X42" s="303">
        <f>'Ad-2. UNOS prihoda'!X105</f>
        <v>0</v>
      </c>
      <c r="Y42" s="240">
        <f>'Ad-2. UNOS prihoda'!Y105</f>
        <v>0</v>
      </c>
      <c r="Z42" s="241">
        <f>'Ad-2. UNOS prihoda'!Z105</f>
        <v>0</v>
      </c>
      <c r="AA42" s="241">
        <f>'Ad-2. UNOS prihoda'!AA105</f>
        <v>0</v>
      </c>
      <c r="AB42" s="241">
        <f>'Ad-2. UNOS prihoda'!AB105</f>
        <v>0</v>
      </c>
      <c r="AC42" s="241">
        <f>'Ad-2. UNOS prihoda'!AC105</f>
        <v>0</v>
      </c>
      <c r="AD42" s="241">
        <f>'Ad-2. UNOS prihoda'!AD105</f>
        <v>0</v>
      </c>
      <c r="AE42" s="239">
        <f>'Ad-2. UNOS prihoda'!AE105</f>
        <v>0</v>
      </c>
      <c r="AF42" s="46">
        <f>SUM(AG42:AQ42)</f>
        <v>0</v>
      </c>
      <c r="AG42" s="315">
        <f>'Ad-2. UNOS prihoda'!AG105</f>
        <v>0</v>
      </c>
      <c r="AH42" s="263">
        <f>'Ad-2. UNOS prihoda'!AH105</f>
        <v>0</v>
      </c>
      <c r="AI42" s="239">
        <f>'Ad-2. UNOS prihoda'!AI105</f>
        <v>0</v>
      </c>
      <c r="AJ42" s="303">
        <f>'Ad-2. UNOS prihoda'!AJ105</f>
        <v>0</v>
      </c>
      <c r="AK42" s="240">
        <f>'Ad-2. UNOS prihoda'!AK105</f>
        <v>0</v>
      </c>
      <c r="AL42" s="241">
        <f>'Ad-2. UNOS prihoda'!AL105</f>
        <v>0</v>
      </c>
      <c r="AM42" s="241">
        <f>'Ad-2. UNOS prihoda'!AM105</f>
        <v>0</v>
      </c>
      <c r="AN42" s="241">
        <f>'Ad-2. UNOS prihoda'!AN105</f>
        <v>0</v>
      </c>
      <c r="AO42" s="241">
        <f>'Ad-2. UNOS prihoda'!AO105</f>
        <v>0</v>
      </c>
      <c r="AP42" s="241">
        <f>'Ad-2. UNOS prihoda'!AP105</f>
        <v>0</v>
      </c>
      <c r="AQ42" s="239">
        <f>'Ad-2. UNOS prihoda'!AQ105</f>
        <v>0</v>
      </c>
      <c r="AR42" s="243"/>
      <c r="AS42" s="243"/>
    </row>
    <row r="43" spans="1:45" ht="34.15" customHeight="1" x14ac:dyDescent="0.25">
      <c r="A43" s="519">
        <v>844</v>
      </c>
      <c r="B43" s="520"/>
      <c r="C43" s="520"/>
      <c r="D43" s="521" t="s">
        <v>88</v>
      </c>
      <c r="E43" s="521"/>
      <c r="F43" s="521"/>
      <c r="G43" s="527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26">
        <f>'Ad-2. UNOS prihoda'!L106</f>
        <v>0</v>
      </c>
      <c r="M43" s="290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440">
        <f>SUM(U43:AE43)</f>
        <v>0</v>
      </c>
      <c r="U43" s="29">
        <f>'Ad-2. UNOS prihoda'!U106</f>
        <v>0</v>
      </c>
      <c r="V43" s="92">
        <f>'Ad-2. UNOS prihoda'!V106</f>
        <v>0</v>
      </c>
      <c r="W43" s="31">
        <f>'Ad-2. UNOS prihoda'!W106</f>
        <v>0</v>
      </c>
      <c r="X43" s="326">
        <f>'Ad-2. UNOS prihoda'!X106</f>
        <v>0</v>
      </c>
      <c r="Y43" s="290">
        <f>'Ad-2. UNOS prihoda'!Y106</f>
        <v>0</v>
      </c>
      <c r="Z43" s="30">
        <f>'Ad-2. UNOS prihoda'!Z106</f>
        <v>0</v>
      </c>
      <c r="AA43" s="30">
        <f>'Ad-2. UNOS prihoda'!AA106</f>
        <v>0</v>
      </c>
      <c r="AB43" s="30">
        <f>'Ad-2. UNOS prihoda'!AB106</f>
        <v>0</v>
      </c>
      <c r="AC43" s="30">
        <f>'Ad-2. UNOS prihoda'!AC106</f>
        <v>0</v>
      </c>
      <c r="AD43" s="30">
        <f>'Ad-2. UNOS prihoda'!AD106</f>
        <v>0</v>
      </c>
      <c r="AE43" s="31">
        <f>'Ad-2. UNOS prihoda'!AE106</f>
        <v>0</v>
      </c>
      <c r="AF43" s="440">
        <f t="shared" ref="AF43" si="58">SUM(AG43:AQ43)</f>
        <v>0</v>
      </c>
      <c r="AG43" s="29">
        <f>'Ad-2. UNOS prihoda'!AG106</f>
        <v>0</v>
      </c>
      <c r="AH43" s="92">
        <f>'Ad-2. UNOS prihoda'!AH106</f>
        <v>0</v>
      </c>
      <c r="AI43" s="31">
        <f>'Ad-2. UNOS prihoda'!AI106</f>
        <v>0</v>
      </c>
      <c r="AJ43" s="326">
        <f>'Ad-2. UNOS prihoda'!AJ106</f>
        <v>0</v>
      </c>
      <c r="AK43" s="290">
        <f>'Ad-2. UNOS prihoda'!AK106</f>
        <v>0</v>
      </c>
      <c r="AL43" s="30">
        <f>'Ad-2. UNOS prihoda'!AL106</f>
        <v>0</v>
      </c>
      <c r="AM43" s="30">
        <f>'Ad-2. UNOS prihoda'!AM106</f>
        <v>0</v>
      </c>
      <c r="AN43" s="30">
        <f>'Ad-2. UNOS prihoda'!AN106</f>
        <v>0</v>
      </c>
      <c r="AO43" s="30">
        <f>'Ad-2. UNOS prihoda'!AO106</f>
        <v>0</v>
      </c>
      <c r="AP43" s="30">
        <f>'Ad-2. UNOS prihoda'!AP106</f>
        <v>0</v>
      </c>
      <c r="AQ43" s="31">
        <f>'Ad-2. UNOS prihoda'!AQ106</f>
        <v>0</v>
      </c>
      <c r="AR43" s="243"/>
      <c r="AS43" s="243"/>
    </row>
    <row r="44" spans="1:45" s="62" customFormat="1" ht="20.45" customHeight="1" x14ac:dyDescent="0.25">
      <c r="A44" s="430"/>
      <c r="B44" s="431"/>
      <c r="C44" s="431"/>
      <c r="D44" s="432"/>
      <c r="E44" s="432"/>
      <c r="F44" s="432"/>
      <c r="G44" s="432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25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25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25"/>
      <c r="AR44" s="243"/>
      <c r="AS44" s="243"/>
    </row>
    <row r="45" spans="1:45" s="189" customFormat="1" ht="23.45" customHeight="1" x14ac:dyDescent="0.25">
      <c r="A45" s="523" t="s">
        <v>110</v>
      </c>
      <c r="B45" s="524"/>
      <c r="C45" s="524"/>
      <c r="D45" s="524"/>
      <c r="E45" s="524"/>
      <c r="F45" s="524"/>
      <c r="G45" s="524"/>
      <c r="H45" s="372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81"/>
      <c r="T45" s="372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81"/>
      <c r="AF45" s="372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81"/>
    </row>
    <row r="46" spans="1:45" s="192" customFormat="1" ht="27.75" customHeight="1" x14ac:dyDescent="0.25">
      <c r="A46" s="427">
        <v>9</v>
      </c>
      <c r="B46" s="208"/>
      <c r="C46" s="208"/>
      <c r="D46" s="517" t="s">
        <v>110</v>
      </c>
      <c r="E46" s="517"/>
      <c r="F46" s="517"/>
      <c r="G46" s="518"/>
      <c r="H46" s="237">
        <f t="shared" ref="H46:H48" si="59">SUM(I46:S46)</f>
        <v>0</v>
      </c>
      <c r="I46" s="315">
        <f>I47</f>
        <v>0</v>
      </c>
      <c r="J46" s="263">
        <f t="shared" ref="J46:S47" si="60">J47</f>
        <v>0</v>
      </c>
      <c r="K46" s="373">
        <f t="shared" si="60"/>
        <v>0</v>
      </c>
      <c r="L46" s="368">
        <f t="shared" si="60"/>
        <v>0</v>
      </c>
      <c r="M46" s="240">
        <f t="shared" si="60"/>
        <v>0</v>
      </c>
      <c r="N46" s="241">
        <f t="shared" si="60"/>
        <v>0</v>
      </c>
      <c r="O46" s="241">
        <f t="shared" si="60"/>
        <v>0</v>
      </c>
      <c r="P46" s="241">
        <f t="shared" si="60"/>
        <v>0</v>
      </c>
      <c r="Q46" s="241">
        <f t="shared" si="60"/>
        <v>0</v>
      </c>
      <c r="R46" s="241">
        <f t="shared" si="60"/>
        <v>0</v>
      </c>
      <c r="S46" s="239">
        <f t="shared" si="60"/>
        <v>0</v>
      </c>
      <c r="T46" s="237">
        <f>SUM(U46:AE46)</f>
        <v>421704</v>
      </c>
      <c r="U46" s="315">
        <f>U47</f>
        <v>0</v>
      </c>
      <c r="V46" s="263">
        <f t="shared" ref="V46:AE46" si="61">V47</f>
        <v>0</v>
      </c>
      <c r="W46" s="373">
        <f t="shared" si="61"/>
        <v>0</v>
      </c>
      <c r="X46" s="368">
        <f t="shared" si="61"/>
        <v>0</v>
      </c>
      <c r="Y46" s="240">
        <f t="shared" si="61"/>
        <v>127051</v>
      </c>
      <c r="Z46" s="241">
        <f t="shared" si="61"/>
        <v>0</v>
      </c>
      <c r="AA46" s="241">
        <f t="shared" si="61"/>
        <v>255196</v>
      </c>
      <c r="AB46" s="241">
        <f t="shared" si="61"/>
        <v>39457</v>
      </c>
      <c r="AC46" s="241">
        <f t="shared" si="61"/>
        <v>0</v>
      </c>
      <c r="AD46" s="241">
        <f t="shared" si="61"/>
        <v>0</v>
      </c>
      <c r="AE46" s="239">
        <f t="shared" si="61"/>
        <v>0</v>
      </c>
      <c r="AF46" s="46">
        <f>SUM(AG46:AQ46)</f>
        <v>421704</v>
      </c>
      <c r="AG46" s="315">
        <f>AG47</f>
        <v>0</v>
      </c>
      <c r="AH46" s="263">
        <f t="shared" ref="AH46" si="62">AH47</f>
        <v>0</v>
      </c>
      <c r="AI46" s="373">
        <f t="shared" ref="AI46" si="63">AI47</f>
        <v>0</v>
      </c>
      <c r="AJ46" s="368">
        <f t="shared" ref="AJ46" si="64">AJ47</f>
        <v>0</v>
      </c>
      <c r="AK46" s="240">
        <f t="shared" ref="AK46" si="65">AK47</f>
        <v>127051</v>
      </c>
      <c r="AL46" s="241">
        <f t="shared" ref="AL46" si="66">AL47</f>
        <v>0</v>
      </c>
      <c r="AM46" s="241">
        <f t="shared" ref="AM46" si="67">AM47</f>
        <v>255196</v>
      </c>
      <c r="AN46" s="241">
        <f t="shared" ref="AN46" si="68">AN47</f>
        <v>39457</v>
      </c>
      <c r="AO46" s="241">
        <f t="shared" ref="AO46" si="69">AO47</f>
        <v>0</v>
      </c>
      <c r="AP46" s="241">
        <f t="shared" ref="AP46" si="70">AP47</f>
        <v>0</v>
      </c>
      <c r="AQ46" s="239">
        <f t="shared" ref="AQ46" si="71">AQ47</f>
        <v>0</v>
      </c>
    </row>
    <row r="47" spans="1:45" s="190" customFormat="1" ht="24.75" customHeight="1" x14ac:dyDescent="0.25">
      <c r="A47" s="515">
        <v>92</v>
      </c>
      <c r="B47" s="516"/>
      <c r="C47" s="369"/>
      <c r="D47" s="517" t="s">
        <v>111</v>
      </c>
      <c r="E47" s="517"/>
      <c r="F47" s="517"/>
      <c r="G47" s="518"/>
      <c r="H47" s="237">
        <f t="shared" si="59"/>
        <v>0</v>
      </c>
      <c r="I47" s="315">
        <f>I48</f>
        <v>0</v>
      </c>
      <c r="J47" s="263">
        <f t="shared" si="60"/>
        <v>0</v>
      </c>
      <c r="K47" s="239">
        <f t="shared" si="60"/>
        <v>0</v>
      </c>
      <c r="L47" s="303">
        <f t="shared" si="60"/>
        <v>0</v>
      </c>
      <c r="M47" s="240">
        <f t="shared" si="60"/>
        <v>0</v>
      </c>
      <c r="N47" s="241">
        <f t="shared" si="60"/>
        <v>0</v>
      </c>
      <c r="O47" s="241">
        <f t="shared" si="60"/>
        <v>0</v>
      </c>
      <c r="P47" s="241">
        <f t="shared" si="60"/>
        <v>0</v>
      </c>
      <c r="Q47" s="241">
        <f t="shared" si="60"/>
        <v>0</v>
      </c>
      <c r="R47" s="241">
        <f t="shared" si="60"/>
        <v>0</v>
      </c>
      <c r="S47" s="239">
        <f t="shared" si="60"/>
        <v>0</v>
      </c>
      <c r="T47" s="237">
        <f>SUM(U47:AE47)</f>
        <v>421704</v>
      </c>
      <c r="U47" s="315">
        <f>'Ad-2. UNOS prihoda'!U111</f>
        <v>0</v>
      </c>
      <c r="V47" s="263">
        <f>'Ad-2. UNOS prihoda'!V111</f>
        <v>0</v>
      </c>
      <c r="W47" s="239">
        <f>'Ad-2. UNOS prihoda'!W111</f>
        <v>0</v>
      </c>
      <c r="X47" s="303">
        <f>'Ad-2. UNOS prihoda'!X111</f>
        <v>0</v>
      </c>
      <c r="Y47" s="240">
        <f>'Ad-2. UNOS prihoda'!Y111</f>
        <v>127051</v>
      </c>
      <c r="Z47" s="241">
        <f>'Ad-2. UNOS prihoda'!Z111</f>
        <v>0</v>
      </c>
      <c r="AA47" s="241">
        <f>'Ad-2. UNOS prihoda'!AA111</f>
        <v>255196</v>
      </c>
      <c r="AB47" s="241">
        <f>'Ad-2. UNOS prihoda'!AB111</f>
        <v>39457</v>
      </c>
      <c r="AC47" s="241">
        <f>'Ad-2. UNOS prihoda'!AC111</f>
        <v>0</v>
      </c>
      <c r="AD47" s="241">
        <f>'Ad-2. UNOS prihoda'!AD111</f>
        <v>0</v>
      </c>
      <c r="AE47" s="239">
        <f>'Ad-2. UNOS prihoda'!AE111</f>
        <v>0</v>
      </c>
      <c r="AF47" s="46">
        <f>SUM(AG47:AQ47)</f>
        <v>421704</v>
      </c>
      <c r="AG47" s="315">
        <f>'Ad-2. UNOS prihoda'!AG111</f>
        <v>0</v>
      </c>
      <c r="AH47" s="263">
        <f>'Ad-2. UNOS prihoda'!AH111</f>
        <v>0</v>
      </c>
      <c r="AI47" s="239">
        <f>'Ad-2. UNOS prihoda'!AI111</f>
        <v>0</v>
      </c>
      <c r="AJ47" s="303">
        <f>'Ad-2. UNOS prihoda'!AJ111</f>
        <v>0</v>
      </c>
      <c r="AK47" s="240">
        <f>'Ad-2. UNOS prihoda'!AK111</f>
        <v>127051</v>
      </c>
      <c r="AL47" s="241">
        <f>'Ad-2. UNOS prihoda'!AL111</f>
        <v>0</v>
      </c>
      <c r="AM47" s="241">
        <f>'Ad-2. UNOS prihoda'!AM111</f>
        <v>255196</v>
      </c>
      <c r="AN47" s="241">
        <f>'Ad-2. UNOS prihoda'!AN111</f>
        <v>39457</v>
      </c>
      <c r="AO47" s="241">
        <f>'Ad-2. UNOS prihoda'!AO111</f>
        <v>0</v>
      </c>
      <c r="AP47" s="241">
        <f>'Ad-2. UNOS prihoda'!AP111</f>
        <v>0</v>
      </c>
      <c r="AQ47" s="239">
        <f>'Ad-2. UNOS prihoda'!AQ111</f>
        <v>0</v>
      </c>
    </row>
    <row r="48" spans="1:45" ht="18" customHeight="1" x14ac:dyDescent="0.25">
      <c r="A48" s="519">
        <v>922</v>
      </c>
      <c r="B48" s="520"/>
      <c r="C48" s="520"/>
      <c r="D48" s="521" t="s">
        <v>112</v>
      </c>
      <c r="E48" s="521"/>
      <c r="F48" s="521"/>
      <c r="G48" s="521"/>
      <c r="H48" s="28">
        <f t="shared" si="59"/>
        <v>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26">
        <f>'Ad-2. UNOS prihoda'!L112</f>
        <v>0</v>
      </c>
      <c r="M48" s="290">
        <f>'Ad-2. UNOS prihoda'!M112</f>
        <v>0</v>
      </c>
      <c r="N48" s="30">
        <f>'Ad-2. UNOS prihoda'!N112</f>
        <v>0</v>
      </c>
      <c r="O48" s="30">
        <f>'Ad-2. UNOS prihoda'!O112</f>
        <v>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8">
        <f>SUM(U48:AE48)</f>
        <v>421704</v>
      </c>
      <c r="U48" s="92">
        <f>'Ad-2. UNOS prihoda'!U112</f>
        <v>0</v>
      </c>
      <c r="V48" s="30">
        <f>'Ad-2. UNOS prihoda'!V112</f>
        <v>0</v>
      </c>
      <c r="W48" s="31">
        <f>'Ad-2. UNOS prihoda'!W112</f>
        <v>0</v>
      </c>
      <c r="X48" s="326">
        <f>'Ad-2. UNOS prihoda'!X112</f>
        <v>0</v>
      </c>
      <c r="Y48" s="290">
        <f>'Ad-2. UNOS prihoda'!Y112</f>
        <v>127051</v>
      </c>
      <c r="Z48" s="30">
        <f>'Ad-2. UNOS prihoda'!Z112</f>
        <v>0</v>
      </c>
      <c r="AA48" s="30">
        <f>'Ad-2. UNOS prihoda'!AA112</f>
        <v>255196</v>
      </c>
      <c r="AB48" s="30">
        <f>'Ad-2. UNOS prihoda'!AB112</f>
        <v>39457</v>
      </c>
      <c r="AC48" s="30">
        <f>'Ad-2. UNOS prihoda'!AC112</f>
        <v>0</v>
      </c>
      <c r="AD48" s="30">
        <f>'Ad-2. UNOS prihoda'!AD112</f>
        <v>0</v>
      </c>
      <c r="AE48" s="31">
        <f>'Ad-2. UNOS prihoda'!AE112</f>
        <v>0</v>
      </c>
      <c r="AF48" s="440">
        <f>SUM(AG48:AQ48)</f>
        <v>421704</v>
      </c>
      <c r="AG48" s="92">
        <f>'Ad-2. UNOS prihoda'!AG112</f>
        <v>0</v>
      </c>
      <c r="AH48" s="30">
        <f>'Ad-2. UNOS prihoda'!AH112</f>
        <v>0</v>
      </c>
      <c r="AI48" s="31">
        <f>'Ad-2. UNOS prihoda'!AI112</f>
        <v>0</v>
      </c>
      <c r="AJ48" s="326">
        <f>'Ad-2. UNOS prihoda'!AJ112</f>
        <v>0</v>
      </c>
      <c r="AK48" s="290">
        <f>'Ad-2. UNOS prihoda'!AK112</f>
        <v>127051</v>
      </c>
      <c r="AL48" s="30">
        <f>'Ad-2. UNOS prihoda'!AL112</f>
        <v>0</v>
      </c>
      <c r="AM48" s="30">
        <f>'Ad-2. UNOS prihoda'!AM112</f>
        <v>255196</v>
      </c>
      <c r="AN48" s="30">
        <f>'Ad-2. UNOS prihoda'!AN112</f>
        <v>39457</v>
      </c>
      <c r="AO48" s="30">
        <f>'Ad-2. UNOS prihoda'!AO112</f>
        <v>0</v>
      </c>
      <c r="AP48" s="30">
        <f>'Ad-2. UNOS prihoda'!AP112</f>
        <v>0</v>
      </c>
      <c r="AQ48" s="31">
        <f>'Ad-2. UNOS prihoda'!AQ112</f>
        <v>0</v>
      </c>
    </row>
    <row r="49" spans="1:43" s="209" customFormat="1" ht="20.100000000000001" customHeight="1" x14ac:dyDescent="0.25">
      <c r="A49" s="428"/>
      <c r="B49" s="428"/>
      <c r="C49" s="369"/>
      <c r="D49" s="429"/>
      <c r="E49" s="429"/>
      <c r="F49" s="429"/>
      <c r="G49" s="429"/>
      <c r="H49" s="9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9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9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</row>
  </sheetData>
  <sheetProtection password="8306" sheet="1" objects="1" scenarios="1" formatCells="0" formatColumns="0" formatRows="0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394" priority="75">
      <formula>LEN(TRIM(A15))=0</formula>
    </cfRule>
  </conditionalFormatting>
  <conditionalFormatting sqref="I27:S27 I25:O25 Q25:S25">
    <cfRule type="containsBlanks" dxfId="393" priority="74">
      <formula>LEN(TRIM(I25))=0</formula>
    </cfRule>
  </conditionalFormatting>
  <conditionalFormatting sqref="I30:S30">
    <cfRule type="containsBlanks" dxfId="392" priority="64">
      <formula>LEN(TRIM(I30))=0</formula>
    </cfRule>
  </conditionalFormatting>
  <conditionalFormatting sqref="I28:S28">
    <cfRule type="containsBlanks" dxfId="391" priority="62">
      <formula>LEN(TRIM(I28))=0</formula>
    </cfRule>
  </conditionalFormatting>
  <conditionalFormatting sqref="I43:S43">
    <cfRule type="containsBlanks" dxfId="390" priority="47">
      <formula>LEN(TRIM(I43))=0</formula>
    </cfRule>
  </conditionalFormatting>
  <conditionalFormatting sqref="I35:S38">
    <cfRule type="containsBlanks" dxfId="389" priority="42">
      <formula>LEN(TRIM(I35))=0</formula>
    </cfRule>
  </conditionalFormatting>
  <conditionalFormatting sqref="M18">
    <cfRule type="containsBlanks" dxfId="388" priority="38">
      <formula>LEN(TRIM(M18))=0</formula>
    </cfRule>
  </conditionalFormatting>
  <conditionalFormatting sqref="P25">
    <cfRule type="containsBlanks" dxfId="387" priority="37">
      <formula>LEN(TRIM(P25))=0</formula>
    </cfRule>
  </conditionalFormatting>
  <conditionalFormatting sqref="I17:S17">
    <cfRule type="containsBlanks" dxfId="386" priority="36">
      <formula>LEN(TRIM(I17))=0</formula>
    </cfRule>
  </conditionalFormatting>
  <conditionalFormatting sqref="H10:V10">
    <cfRule type="cellIs" dxfId="385" priority="32" operator="notEqual">
      <formula>0</formula>
    </cfRule>
  </conditionalFormatting>
  <conditionalFormatting sqref="A8 H8 T8">
    <cfRule type="cellIs" dxfId="384" priority="14" operator="notEqual">
      <formula>0</formula>
    </cfRule>
  </conditionalFormatting>
  <conditionalFormatting sqref="H10:AQ10">
    <cfRule type="notContainsBlanks" dxfId="383" priority="12">
      <formula>LEN(TRIM(H10))&gt;0</formula>
    </cfRule>
  </conditionalFormatting>
  <conditionalFormatting sqref="I33:S33">
    <cfRule type="containsBlanks" dxfId="382" priority="11">
      <formula>LEN(TRIM(I33))=0</formula>
    </cfRule>
  </conditionalFormatting>
  <conditionalFormatting sqref="I32:S32">
    <cfRule type="containsBlanks" dxfId="381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80" zoomScaleNormal="80" workbookViewId="0">
      <pane xSplit="7" ySplit="11" topLeftCell="AA39" activePane="bottomRight" state="frozen"/>
      <selection activeCell="A31" sqref="A31"/>
      <selection pane="topRight" activeCell="A31" sqref="A31"/>
      <selection pane="bottomLeft" activeCell="A31" sqref="A31"/>
      <selection pane="bottomRight" activeCell="X47" sqref="X47"/>
    </sheetView>
  </sheetViews>
  <sheetFormatPr defaultColWidth="9.140625" defaultRowHeight="0" customHeight="1" zeroHeight="1" x14ac:dyDescent="0.25"/>
  <cols>
    <col min="1" max="2" width="2.42578125" style="329" customWidth="1"/>
    <col min="3" max="3" width="6.7109375" style="329" bestFit="1" customWidth="1"/>
    <col min="4" max="4" width="10.5703125" style="330" customWidth="1"/>
    <col min="5" max="5" width="0.85546875" style="330" customWidth="1"/>
    <col min="6" max="6" width="13.85546875" style="330" customWidth="1"/>
    <col min="7" max="7" width="16" style="330" customWidth="1"/>
    <col min="8" max="8" width="16.5703125" style="169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3">
      <c r="A1" s="539"/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43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435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</row>
    <row r="2" spans="1:45" ht="17.45" customHeight="1" x14ac:dyDescent="0.3">
      <c r="A2" s="539" t="s">
        <v>61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45" ht="22.5" customHeight="1" x14ac:dyDescent="0.3"/>
    <row r="4" spans="1:45" ht="14.25" x14ac:dyDescent="0.25">
      <c r="H4" s="331"/>
      <c r="I4" s="553" t="s">
        <v>106</v>
      </c>
      <c r="J4" s="554" t="s">
        <v>106</v>
      </c>
      <c r="K4" s="555"/>
      <c r="L4" s="553" t="s">
        <v>107</v>
      </c>
      <c r="M4" s="554"/>
      <c r="N4" s="554"/>
      <c r="O4" s="554"/>
      <c r="P4" s="554"/>
      <c r="Q4" s="554"/>
      <c r="R4" s="554"/>
      <c r="S4" s="555"/>
      <c r="T4" s="249"/>
      <c r="U4" s="553" t="s">
        <v>106</v>
      </c>
      <c r="V4" s="554" t="s">
        <v>106</v>
      </c>
      <c r="W4" s="555"/>
      <c r="X4" s="553" t="s">
        <v>107</v>
      </c>
      <c r="Y4" s="554"/>
      <c r="Z4" s="554"/>
      <c r="AA4" s="554"/>
      <c r="AB4" s="554"/>
      <c r="AC4" s="554"/>
      <c r="AD4" s="554"/>
      <c r="AE4" s="555"/>
      <c r="AF4" s="249"/>
      <c r="AG4" s="553" t="s">
        <v>106</v>
      </c>
      <c r="AH4" s="554" t="s">
        <v>106</v>
      </c>
      <c r="AI4" s="555"/>
      <c r="AJ4" s="553" t="s">
        <v>107</v>
      </c>
      <c r="AK4" s="554"/>
      <c r="AL4" s="554"/>
      <c r="AM4" s="554"/>
      <c r="AN4" s="554"/>
      <c r="AO4" s="554"/>
      <c r="AP4" s="554"/>
      <c r="AQ4" s="555"/>
    </row>
    <row r="5" spans="1:45" s="185" customFormat="1" ht="57" customHeight="1" x14ac:dyDescent="0.25">
      <c r="A5" s="545" t="s">
        <v>47</v>
      </c>
      <c r="B5" s="546"/>
      <c r="C5" s="546"/>
      <c r="D5" s="546" t="s">
        <v>38</v>
      </c>
      <c r="E5" s="546"/>
      <c r="F5" s="546"/>
      <c r="G5" s="549"/>
      <c r="H5" s="540" t="str">
        <f>'1. Sažetak'!G20</f>
        <v>PLAN 
2018.</v>
      </c>
      <c r="I5" s="332" t="s">
        <v>141</v>
      </c>
      <c r="J5" s="333" t="s">
        <v>94</v>
      </c>
      <c r="K5" s="334" t="s">
        <v>142</v>
      </c>
      <c r="L5" s="335" t="s">
        <v>286</v>
      </c>
      <c r="M5" s="336" t="s">
        <v>79</v>
      </c>
      <c r="N5" s="336" t="s">
        <v>41</v>
      </c>
      <c r="O5" s="336" t="s">
        <v>144</v>
      </c>
      <c r="P5" s="336" t="s">
        <v>287</v>
      </c>
      <c r="Q5" s="336" t="s">
        <v>42</v>
      </c>
      <c r="R5" s="336" t="s">
        <v>43</v>
      </c>
      <c r="S5" s="337" t="s">
        <v>44</v>
      </c>
      <c r="T5" s="540" t="str">
        <f>'1. Sažetak'!H20</f>
        <v>POVEĆANJE / SMANJENJE</v>
      </c>
      <c r="U5" s="332" t="s">
        <v>141</v>
      </c>
      <c r="V5" s="333" t="s">
        <v>94</v>
      </c>
      <c r="W5" s="334" t="s">
        <v>142</v>
      </c>
      <c r="X5" s="335" t="s">
        <v>286</v>
      </c>
      <c r="Y5" s="336" t="s">
        <v>79</v>
      </c>
      <c r="Z5" s="336" t="s">
        <v>41</v>
      </c>
      <c r="AA5" s="336" t="s">
        <v>144</v>
      </c>
      <c r="AB5" s="336" t="s">
        <v>287</v>
      </c>
      <c r="AC5" s="336" t="s">
        <v>42</v>
      </c>
      <c r="AD5" s="336" t="s">
        <v>43</v>
      </c>
      <c r="AE5" s="337" t="s">
        <v>44</v>
      </c>
      <c r="AF5" s="551" t="str">
        <f>'1. Sažetak'!I20</f>
        <v>I. IZMJENA I DOPUNA 
PLANA 2020.</v>
      </c>
      <c r="AG5" s="332" t="s">
        <v>141</v>
      </c>
      <c r="AH5" s="333" t="s">
        <v>94</v>
      </c>
      <c r="AI5" s="334" t="s">
        <v>142</v>
      </c>
      <c r="AJ5" s="335" t="s">
        <v>286</v>
      </c>
      <c r="AK5" s="336" t="s">
        <v>79</v>
      </c>
      <c r="AL5" s="336" t="s">
        <v>41</v>
      </c>
      <c r="AM5" s="336" t="s">
        <v>144</v>
      </c>
      <c r="AN5" s="336" t="s">
        <v>287</v>
      </c>
      <c r="AO5" s="336" t="s">
        <v>42</v>
      </c>
      <c r="AP5" s="336" t="s">
        <v>43</v>
      </c>
      <c r="AQ5" s="337" t="s">
        <v>44</v>
      </c>
    </row>
    <row r="6" spans="1:45" s="185" customFormat="1" ht="16.5" customHeight="1" thickBot="1" x14ac:dyDescent="0.3">
      <c r="A6" s="547"/>
      <c r="B6" s="548"/>
      <c r="C6" s="548"/>
      <c r="D6" s="548"/>
      <c r="E6" s="548"/>
      <c r="F6" s="548"/>
      <c r="G6" s="550"/>
      <c r="H6" s="541"/>
      <c r="I6" s="338" t="s">
        <v>99</v>
      </c>
      <c r="J6" s="339" t="s">
        <v>98</v>
      </c>
      <c r="K6" s="340" t="s">
        <v>101</v>
      </c>
      <c r="L6" s="341" t="s">
        <v>100</v>
      </c>
      <c r="M6" s="342" t="s">
        <v>108</v>
      </c>
      <c r="N6" s="342" t="s">
        <v>102</v>
      </c>
      <c r="O6" s="342" t="s">
        <v>101</v>
      </c>
      <c r="P6" s="342" t="s">
        <v>100</v>
      </c>
      <c r="Q6" s="342" t="s">
        <v>103</v>
      </c>
      <c r="R6" s="342" t="s">
        <v>105</v>
      </c>
      <c r="S6" s="340" t="s">
        <v>104</v>
      </c>
      <c r="T6" s="541"/>
      <c r="U6" s="338" t="s">
        <v>99</v>
      </c>
      <c r="V6" s="339" t="s">
        <v>98</v>
      </c>
      <c r="W6" s="340" t="s">
        <v>101</v>
      </c>
      <c r="X6" s="341" t="s">
        <v>100</v>
      </c>
      <c r="Y6" s="342" t="s">
        <v>108</v>
      </c>
      <c r="Z6" s="342" t="s">
        <v>102</v>
      </c>
      <c r="AA6" s="342" t="s">
        <v>101</v>
      </c>
      <c r="AB6" s="342" t="s">
        <v>100</v>
      </c>
      <c r="AC6" s="342" t="s">
        <v>103</v>
      </c>
      <c r="AD6" s="342" t="s">
        <v>105</v>
      </c>
      <c r="AE6" s="340" t="s">
        <v>104</v>
      </c>
      <c r="AF6" s="552"/>
      <c r="AG6" s="338" t="s">
        <v>99</v>
      </c>
      <c r="AH6" s="339" t="s">
        <v>98</v>
      </c>
      <c r="AI6" s="340" t="s">
        <v>101</v>
      </c>
      <c r="AJ6" s="341" t="s">
        <v>100</v>
      </c>
      <c r="AK6" s="342" t="s">
        <v>108</v>
      </c>
      <c r="AL6" s="342" t="s">
        <v>102</v>
      </c>
      <c r="AM6" s="342" t="s">
        <v>101</v>
      </c>
      <c r="AN6" s="342" t="s">
        <v>100</v>
      </c>
      <c r="AO6" s="342" t="s">
        <v>103</v>
      </c>
      <c r="AP6" s="342" t="s">
        <v>105</v>
      </c>
      <c r="AQ6" s="340" t="s">
        <v>104</v>
      </c>
    </row>
    <row r="7" spans="1:45" s="187" customFormat="1" ht="10.5" customHeight="1" thickTop="1" thickBot="1" x14ac:dyDescent="0.35">
      <c r="A7" s="528">
        <v>1</v>
      </c>
      <c r="B7" s="529"/>
      <c r="C7" s="529"/>
      <c r="D7" s="529"/>
      <c r="E7" s="529"/>
      <c r="F7" s="529"/>
      <c r="G7" s="530"/>
      <c r="H7" s="250" t="s">
        <v>145</v>
      </c>
      <c r="I7" s="343">
        <v>3</v>
      </c>
      <c r="J7" s="344">
        <v>4</v>
      </c>
      <c r="K7" s="345">
        <v>5</v>
      </c>
      <c r="L7" s="256">
        <v>6</v>
      </c>
      <c r="M7" s="346">
        <v>7</v>
      </c>
      <c r="N7" s="347">
        <v>8</v>
      </c>
      <c r="O7" s="347">
        <v>9</v>
      </c>
      <c r="P7" s="347">
        <v>10</v>
      </c>
      <c r="Q7" s="347">
        <v>11</v>
      </c>
      <c r="R7" s="347">
        <v>12</v>
      </c>
      <c r="S7" s="345">
        <v>13</v>
      </c>
      <c r="T7" s="250" t="s">
        <v>145</v>
      </c>
      <c r="U7" s="343">
        <v>3</v>
      </c>
      <c r="V7" s="344">
        <v>4</v>
      </c>
      <c r="W7" s="345">
        <v>5</v>
      </c>
      <c r="X7" s="256">
        <v>6</v>
      </c>
      <c r="Y7" s="346">
        <v>7</v>
      </c>
      <c r="Z7" s="347">
        <v>8</v>
      </c>
      <c r="AA7" s="347">
        <v>9</v>
      </c>
      <c r="AB7" s="347">
        <v>10</v>
      </c>
      <c r="AC7" s="347">
        <v>11</v>
      </c>
      <c r="AD7" s="347">
        <v>12</v>
      </c>
      <c r="AE7" s="345">
        <v>13</v>
      </c>
      <c r="AF7" s="256" t="s">
        <v>145</v>
      </c>
      <c r="AG7" s="343">
        <v>3</v>
      </c>
      <c r="AH7" s="434">
        <v>4</v>
      </c>
      <c r="AI7" s="345">
        <v>5</v>
      </c>
      <c r="AJ7" s="256">
        <v>6</v>
      </c>
      <c r="AK7" s="346">
        <v>7</v>
      </c>
      <c r="AL7" s="347">
        <v>8</v>
      </c>
      <c r="AM7" s="347">
        <v>9</v>
      </c>
      <c r="AN7" s="347">
        <v>10</v>
      </c>
      <c r="AO7" s="347">
        <v>11</v>
      </c>
      <c r="AP7" s="347">
        <v>12</v>
      </c>
      <c r="AQ7" s="345">
        <v>13</v>
      </c>
    </row>
    <row r="8" spans="1:45" s="350" customFormat="1" ht="13.5" customHeight="1" thickTop="1" x14ac:dyDescent="0.3">
      <c r="A8" s="536"/>
      <c r="B8" s="537"/>
      <c r="C8" s="537"/>
      <c r="D8" s="537"/>
      <c r="E8" s="537"/>
      <c r="F8" s="537"/>
      <c r="G8" s="538"/>
      <c r="H8" s="348"/>
      <c r="I8" s="542">
        <f>SUM(I9:K9)</f>
        <v>1973411</v>
      </c>
      <c r="J8" s="543">
        <f>SUM(J9:L9)</f>
        <v>8418511</v>
      </c>
      <c r="K8" s="544"/>
      <c r="L8" s="349">
        <f>L9</f>
        <v>6450000</v>
      </c>
      <c r="M8" s="543">
        <f>SUM(M9:S9)</f>
        <v>5125900</v>
      </c>
      <c r="N8" s="543"/>
      <c r="O8" s="543"/>
      <c r="P8" s="543"/>
      <c r="Q8" s="543"/>
      <c r="R8" s="543"/>
      <c r="S8" s="544"/>
      <c r="T8" s="348"/>
      <c r="U8" s="542">
        <f>SUM(U9:W9)</f>
        <v>117489</v>
      </c>
      <c r="V8" s="543">
        <f>SUM(V9:X9)</f>
        <v>122389</v>
      </c>
      <c r="W8" s="544"/>
      <c r="X8" s="349">
        <f>X9</f>
        <v>0</v>
      </c>
      <c r="Y8" s="543">
        <f>SUM(Y9:AE9)</f>
        <v>544854</v>
      </c>
      <c r="Z8" s="543"/>
      <c r="AA8" s="543"/>
      <c r="AB8" s="543"/>
      <c r="AC8" s="543"/>
      <c r="AD8" s="543"/>
      <c r="AE8" s="544"/>
      <c r="AF8" s="162"/>
      <c r="AG8" s="542">
        <f>SUM(AG9:AI9)</f>
        <v>2090900</v>
      </c>
      <c r="AH8" s="543">
        <f>SUM(AH9:AJ9)</f>
        <v>8540900</v>
      </c>
      <c r="AI8" s="544"/>
      <c r="AJ8" s="349">
        <f>AJ9</f>
        <v>6450000</v>
      </c>
      <c r="AK8" s="543">
        <f>SUM(AK9:AQ9)</f>
        <v>5670754</v>
      </c>
      <c r="AL8" s="543"/>
      <c r="AM8" s="543"/>
      <c r="AN8" s="543"/>
      <c r="AO8" s="543"/>
      <c r="AP8" s="543"/>
      <c r="AQ8" s="544"/>
    </row>
    <row r="9" spans="1:45" s="190" customFormat="1" ht="30.75" customHeight="1" x14ac:dyDescent="0.3">
      <c r="A9" s="392"/>
      <c r="B9" s="531" t="str">
        <f>'1. Sažetak'!B6:E6</f>
        <v>SREDNJA ŠKOLA "ARBORETUM OPEKA"</v>
      </c>
      <c r="C9" s="531"/>
      <c r="D9" s="531"/>
      <c r="E9" s="531"/>
      <c r="F9" s="531"/>
      <c r="G9" s="532"/>
      <c r="H9" s="351">
        <f>SUM(I9:S9)</f>
        <v>13549311</v>
      </c>
      <c r="I9" s="352">
        <f t="shared" ref="I9:S9" si="0">I13+I91+I104+I110</f>
        <v>4900</v>
      </c>
      <c r="J9" s="353">
        <f t="shared" si="0"/>
        <v>1911600</v>
      </c>
      <c r="K9" s="354">
        <f t="shared" si="0"/>
        <v>56911</v>
      </c>
      <c r="L9" s="355">
        <f t="shared" si="0"/>
        <v>6450000</v>
      </c>
      <c r="M9" s="356">
        <f t="shared" si="0"/>
        <v>255000</v>
      </c>
      <c r="N9" s="357">
        <f t="shared" si="0"/>
        <v>70000</v>
      </c>
      <c r="O9" s="357">
        <f t="shared" si="0"/>
        <v>3312900</v>
      </c>
      <c r="P9" s="357">
        <f t="shared" si="0"/>
        <v>1486000</v>
      </c>
      <c r="Q9" s="357">
        <f t="shared" si="0"/>
        <v>2000</v>
      </c>
      <c r="R9" s="357">
        <f t="shared" si="0"/>
        <v>0</v>
      </c>
      <c r="S9" s="354">
        <f t="shared" si="0"/>
        <v>0</v>
      </c>
      <c r="T9" s="351">
        <f>SUM(U9:AE9)</f>
        <v>662343</v>
      </c>
      <c r="U9" s="352">
        <f t="shared" ref="U9:AE9" si="1">U13+U91+U104+U110</f>
        <v>-4900</v>
      </c>
      <c r="V9" s="353">
        <f t="shared" si="1"/>
        <v>126400</v>
      </c>
      <c r="W9" s="354">
        <f t="shared" si="1"/>
        <v>-4011</v>
      </c>
      <c r="X9" s="355">
        <f t="shared" si="1"/>
        <v>0</v>
      </c>
      <c r="Y9" s="356">
        <f t="shared" si="1"/>
        <v>197051</v>
      </c>
      <c r="Z9" s="357">
        <f t="shared" si="1"/>
        <v>0</v>
      </c>
      <c r="AA9" s="357">
        <f t="shared" si="1"/>
        <v>292196</v>
      </c>
      <c r="AB9" s="357">
        <f t="shared" si="1"/>
        <v>49457</v>
      </c>
      <c r="AC9" s="357">
        <f t="shared" si="1"/>
        <v>0</v>
      </c>
      <c r="AD9" s="357">
        <f t="shared" si="1"/>
        <v>6150</v>
      </c>
      <c r="AE9" s="354">
        <f t="shared" si="1"/>
        <v>0</v>
      </c>
      <c r="AF9" s="351">
        <f>SUM(AG9:AQ9)</f>
        <v>14211654</v>
      </c>
      <c r="AG9" s="352">
        <f t="shared" ref="AG9:AQ9" si="2">AG13+AG91+AG104+AG110</f>
        <v>0</v>
      </c>
      <c r="AH9" s="353">
        <f t="shared" si="2"/>
        <v>2038000</v>
      </c>
      <c r="AI9" s="354">
        <f t="shared" si="2"/>
        <v>52900</v>
      </c>
      <c r="AJ9" s="355">
        <f t="shared" si="2"/>
        <v>6450000</v>
      </c>
      <c r="AK9" s="356">
        <f t="shared" si="2"/>
        <v>452051</v>
      </c>
      <c r="AL9" s="357">
        <f t="shared" si="2"/>
        <v>70000</v>
      </c>
      <c r="AM9" s="357">
        <f t="shared" si="2"/>
        <v>3605096</v>
      </c>
      <c r="AN9" s="357">
        <f t="shared" si="2"/>
        <v>1535457</v>
      </c>
      <c r="AO9" s="357">
        <f t="shared" si="2"/>
        <v>2000</v>
      </c>
      <c r="AP9" s="357">
        <f t="shared" si="2"/>
        <v>6150</v>
      </c>
      <c r="AQ9" s="354">
        <f t="shared" si="2"/>
        <v>0</v>
      </c>
    </row>
    <row r="10" spans="1:45" s="190" customFormat="1" ht="36" x14ac:dyDescent="0.25">
      <c r="A10" s="533" t="s">
        <v>82</v>
      </c>
      <c r="B10" s="534"/>
      <c r="C10" s="534"/>
      <c r="D10" s="534"/>
      <c r="E10" s="534"/>
      <c r="F10" s="534"/>
      <c r="G10" s="535"/>
      <c r="H10" s="348" t="str">
        <f>IF('Ad-2. UNOS prihoda'!H9-'3. Plan rashoda i izdataka'!H12=0,"","Prihodi i rashodi nisu usklađeni s izvorima financiranja")</f>
        <v/>
      </c>
      <c r="I10" s="358" t="str">
        <f>IF('Ad-2. UNOS prihoda'!I9-'3. Plan rashoda i izdataka'!I12=0,"","Prihodi i rashodi nisu usklađeni s izvorima financiranja")</f>
        <v/>
      </c>
      <c r="J10" s="359" t="str">
        <f>IF('Ad-2. UNOS prihoda'!J9-'3. Plan rashoda i izdataka'!J12=0,"","Prihodi i rashodi nisu usklađeni s izvorima financiranja")</f>
        <v/>
      </c>
      <c r="K10" s="360" t="str">
        <f>IF('Ad-2. UNOS prihoda'!K9-'3. Plan rashoda i izdataka'!K12=0,"","Prihodi i rashodi nisu usklađeni s izvorima financiranja")</f>
        <v/>
      </c>
      <c r="L10" s="361" t="str">
        <f>IF('Ad-2. UNOS prihoda'!L9-'3. Plan rashoda i izdataka'!L12=0,"","Prihodi i rashodi nisu usklađeni s izvorima financiranja")</f>
        <v/>
      </c>
      <c r="M10" s="358" t="str">
        <f>IF('Ad-2. UNOS prihoda'!M9-'3. Plan rashoda i izdataka'!M12=0,"","Prihodi i rashodi nisu usklađeni s izvorima financiranja")</f>
        <v/>
      </c>
      <c r="N10" s="362" t="str">
        <f>IF('Ad-2. UNOS prihoda'!N9-'3. Plan rashoda i izdataka'!N12=0,"","Prihodi i rashodi nisu usklađeni s izvorima financiranja")</f>
        <v/>
      </c>
      <c r="O10" s="362" t="str">
        <f>IF('Ad-2. UNOS prihoda'!O9-'3. Plan rashoda i izdataka'!O12=0,"","Prihodi i rashodi nisu usklađeni s izvorima financiranja")</f>
        <v/>
      </c>
      <c r="P10" s="362" t="str">
        <f>IF('Ad-2. UNOS prihoda'!P9-'3. Plan rashoda i izdataka'!P12=0,"","Prihodi i rashodi nisu usklađeni s izvorima financiranja")</f>
        <v/>
      </c>
      <c r="Q10" s="362" t="str">
        <f>IF('Ad-2. UNOS prihoda'!Q9-'3. Plan rashoda i izdataka'!Q12=0,"","Prihodi i rashodi nisu usklađeni s izvorima financiranja")</f>
        <v/>
      </c>
      <c r="R10" s="362" t="str">
        <f>IF('Ad-2. UNOS prihoda'!R9-'3. Plan rashoda i izdataka'!R12=0,"","Prihodi i rashodi nisu usklađeni s izvorima financiranja")</f>
        <v/>
      </c>
      <c r="S10" s="360" t="str">
        <f>IF('Ad-2. UNOS prihoda'!S9-'3. Plan rashoda i izdataka'!S12=0,"","Prihodi i rashodi nisu usklađeni s izvorima financiranja")</f>
        <v/>
      </c>
      <c r="T10" s="348" t="str">
        <f>IF('Ad-2. UNOS prihoda'!T9-'3. Plan rashoda i izdataka'!T12=0,"","Prihodi i rashodi nisu usklađeni s izvorima financiranja")</f>
        <v/>
      </c>
      <c r="U10" s="358" t="str">
        <f>IF('Ad-2. UNOS prihoda'!U9-'3. Plan rashoda i izdataka'!U12=0,"","Prihodi i rashodi nisu usklađeni s izvorima financiranja")</f>
        <v/>
      </c>
      <c r="V10" s="359" t="str">
        <f>IF('Ad-2. UNOS prihoda'!V9-'3. Plan rashoda i izdataka'!V12=0,"","Prihodi i rashodi nisu usklađeni s izvorima financiranja")</f>
        <v/>
      </c>
      <c r="W10" s="360" t="str">
        <f>IF('Ad-2. UNOS prihoda'!W9-'3. Plan rashoda i izdataka'!W12=0,"","Prihodi i rashodi nisu usklađeni s izvorima financiranja")</f>
        <v/>
      </c>
      <c r="X10" s="361" t="str">
        <f>IF('Ad-2. UNOS prihoda'!X9-'3. Plan rashoda i izdataka'!X12=0,"","Prihodi i rashodi nisu usklađeni s izvorima financiranja")</f>
        <v/>
      </c>
      <c r="Y10" s="358" t="str">
        <f>IF('Ad-2. UNOS prihoda'!Y9-'3. Plan rashoda i izdataka'!Y12=0,"","Prihodi i rashodi nisu usklađeni s izvorima financiranja")</f>
        <v/>
      </c>
      <c r="Z10" s="362" t="str">
        <f>IF('Ad-2. UNOS prihoda'!Z9-'3. Plan rashoda i izdataka'!Z12=0,"","Prihodi i rashodi nisu usklađeni s izvorima financiranja")</f>
        <v/>
      </c>
      <c r="AA10" s="362" t="str">
        <f>IF('Ad-2. UNOS prihoda'!AA9-'3. Plan rashoda i izdataka'!AA12=0,"","Prihodi i rashodi nisu usklađeni s izvorima financiranja")</f>
        <v/>
      </c>
      <c r="AB10" s="362" t="str">
        <f>IF('Ad-2. UNOS prihoda'!AB9-'3. Plan rashoda i izdataka'!AB12=0,"","Prihodi i rashodi nisu usklađeni s izvorima financiranja")</f>
        <v/>
      </c>
      <c r="AC10" s="362" t="str">
        <f>IF('Ad-2. UNOS prihoda'!AC9-'3. Plan rashoda i izdataka'!AC12=0,"","Prihodi i rashodi nisu usklađeni s izvorima financiranja")</f>
        <v/>
      </c>
      <c r="AD10" s="362" t="str">
        <f>IF('Ad-2. UNOS prihoda'!AD9-'3. Plan rashoda i izdataka'!AD12=0,"","Prihodi i rashodi nisu usklađeni s izvorima financiranja")</f>
        <v/>
      </c>
      <c r="AE10" s="360" t="str">
        <f>IF('Ad-2. UNOS prihoda'!AE9-'3. Plan rashoda i izdataka'!AE12=0,"","Prihodi i rashodi nisu usklađeni s izvorima financiranja")</f>
        <v/>
      </c>
      <c r="AF10" s="348" t="str">
        <f>IF('Ad-2. UNOS prihoda'!AF9-'3. Plan rashoda i izdataka'!AF12=0,"","Prihodi i rashodi nisu usklađeni s izvorima financiranja")</f>
        <v/>
      </c>
      <c r="AG10" s="358" t="str">
        <f>IF('Ad-2. UNOS prihoda'!AG9-'3. Plan rashoda i izdataka'!AG12=0,"","Prihodi i rashodi nisu usklađeni s izvorima financiranja")</f>
        <v/>
      </c>
      <c r="AH10" s="359" t="str">
        <f>IF('Ad-2. UNOS prihoda'!AH9-'3. Plan rashoda i izdataka'!AH12=0,"","Prihodi i rashodi nisu usklađeni s izvorima financiranja")</f>
        <v/>
      </c>
      <c r="AI10" s="360" t="str">
        <f>IF('Ad-2. UNOS prihoda'!AI9-'3. Plan rashoda i izdataka'!AI12=0,"","Prihodi i rashodi nisu usklađeni s izvorima financiranja")</f>
        <v/>
      </c>
      <c r="AJ10" s="361" t="str">
        <f>IF('Ad-2. UNOS prihoda'!AJ9-'3. Plan rashoda i izdataka'!AJ12=0,"","Prihodi i rashodi nisu usklađeni s izvorima financiranja")</f>
        <v/>
      </c>
      <c r="AK10" s="358" t="str">
        <f>IF('Ad-2. UNOS prihoda'!AK9-'3. Plan rashoda i izdataka'!AK12=0,"","Prihodi i rashodi nisu usklađeni s izvorima financiranja")</f>
        <v/>
      </c>
      <c r="AL10" s="362" t="str">
        <f>IF('Ad-2. UNOS prihoda'!AL9-'3. Plan rashoda i izdataka'!AL12=0,"","Prihodi i rashodi nisu usklađeni s izvorima financiranja")</f>
        <v/>
      </c>
      <c r="AM10" s="362" t="str">
        <f>IF('Ad-2. UNOS prihoda'!AM9-'3. Plan rashoda i izdataka'!AM12=0,"","Prihodi i rashodi nisu usklađeni s izvorima financiranja")</f>
        <v/>
      </c>
      <c r="AN10" s="362" t="str">
        <f>IF('Ad-2. UNOS prihoda'!AN9-'3. Plan rashoda i izdataka'!AN12=0,"","Prihodi i rashodi nisu usklađeni s izvorima financiranja")</f>
        <v/>
      </c>
      <c r="AO10" s="362" t="str">
        <f>IF('Ad-2. UNOS prihoda'!AO9-'3. Plan rashoda i izdataka'!AO12=0,"","Prihodi i rashodi nisu usklađeni s izvorima financiranja")</f>
        <v/>
      </c>
      <c r="AP10" s="362" t="str">
        <f>IF('Ad-2. UNOS prihoda'!AP9-'3. Plan rashoda i izdataka'!AP12=0,"","Prihodi i rashodi nisu usklađeni s izvorima financiranja")</f>
        <v/>
      </c>
      <c r="AQ10" s="360" t="str">
        <f>IF('Ad-2. UNOS prihoda'!AQ9-'3. Plan rashoda i izdataka'!AQ12=0,"","Prihodi i rashodi nisu usklađeni s izvorima financiranja")</f>
        <v/>
      </c>
    </row>
    <row r="11" spans="1:45" s="189" customFormat="1" ht="13.5" customHeight="1" x14ac:dyDescent="0.3">
      <c r="A11" s="232"/>
      <c r="B11" s="325"/>
      <c r="C11" s="325"/>
      <c r="D11" s="318"/>
      <c r="E11" s="318"/>
      <c r="F11" s="364"/>
      <c r="G11" s="364"/>
      <c r="H11" s="67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6"/>
      <c r="T11" s="67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6"/>
      <c r="AF11" s="67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6"/>
    </row>
    <row r="12" spans="1:45" s="189" customFormat="1" ht="18.600000000000001" customHeight="1" x14ac:dyDescent="0.3">
      <c r="A12" s="523" t="s">
        <v>73</v>
      </c>
      <c r="B12" s="524"/>
      <c r="C12" s="524"/>
      <c r="D12" s="524"/>
      <c r="E12" s="524"/>
      <c r="F12" s="524"/>
      <c r="G12" s="524"/>
      <c r="H12" s="3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0"/>
      <c r="T12" s="367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0"/>
      <c r="AF12" s="367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0"/>
    </row>
    <row r="13" spans="1:45" s="192" customFormat="1" ht="15.75" customHeight="1" x14ac:dyDescent="0.3">
      <c r="A13" s="317">
        <v>6</v>
      </c>
      <c r="B13" s="208"/>
      <c r="C13" s="365"/>
      <c r="D13" s="517" t="s">
        <v>48</v>
      </c>
      <c r="E13" s="517"/>
      <c r="F13" s="517"/>
      <c r="G13" s="518"/>
      <c r="H13" s="237">
        <f t="shared" ref="H13:H74" si="3">SUM(I13:S13)</f>
        <v>13549311</v>
      </c>
      <c r="I13" s="315">
        <f t="shared" ref="I13:S13" si="4">I14+I49+I60+I67+I81+I86</f>
        <v>4900</v>
      </c>
      <c r="J13" s="263">
        <f t="shared" si="4"/>
        <v>1911600</v>
      </c>
      <c r="K13" s="239">
        <f t="shared" si="4"/>
        <v>56911</v>
      </c>
      <c r="L13" s="368">
        <f t="shared" si="4"/>
        <v>6450000</v>
      </c>
      <c r="M13" s="240">
        <f t="shared" si="4"/>
        <v>255000</v>
      </c>
      <c r="N13" s="241">
        <f t="shared" si="4"/>
        <v>70000</v>
      </c>
      <c r="O13" s="241">
        <f t="shared" si="4"/>
        <v>3312900</v>
      </c>
      <c r="P13" s="241">
        <f t="shared" si="4"/>
        <v>1486000</v>
      </c>
      <c r="Q13" s="241">
        <f t="shared" si="4"/>
        <v>2000</v>
      </c>
      <c r="R13" s="241">
        <f t="shared" si="4"/>
        <v>0</v>
      </c>
      <c r="S13" s="239">
        <f t="shared" si="4"/>
        <v>0</v>
      </c>
      <c r="T13" s="237">
        <f t="shared" ref="T13:T74" si="5">SUM(U13:AE13)</f>
        <v>240639</v>
      </c>
      <c r="U13" s="315">
        <f t="shared" ref="U13:AE13" si="6">U14+U49+U60+U67+U81+U86</f>
        <v>-4900</v>
      </c>
      <c r="V13" s="263">
        <f t="shared" si="6"/>
        <v>126400</v>
      </c>
      <c r="W13" s="239">
        <f t="shared" si="6"/>
        <v>-4011</v>
      </c>
      <c r="X13" s="368">
        <f t="shared" si="6"/>
        <v>0</v>
      </c>
      <c r="Y13" s="240">
        <f t="shared" si="6"/>
        <v>70000</v>
      </c>
      <c r="Z13" s="241">
        <f t="shared" si="6"/>
        <v>0</v>
      </c>
      <c r="AA13" s="241">
        <f t="shared" si="6"/>
        <v>37000</v>
      </c>
      <c r="AB13" s="241">
        <f t="shared" si="6"/>
        <v>10000</v>
      </c>
      <c r="AC13" s="241">
        <f t="shared" si="6"/>
        <v>0</v>
      </c>
      <c r="AD13" s="241">
        <f t="shared" si="6"/>
        <v>6150</v>
      </c>
      <c r="AE13" s="239">
        <f t="shared" si="6"/>
        <v>0</v>
      </c>
      <c r="AF13" s="237">
        <f t="shared" ref="AF13:AF74" si="7">SUM(AG13:AQ13)</f>
        <v>13789950</v>
      </c>
      <c r="AG13" s="315">
        <f t="shared" ref="AG13:AQ13" si="8">AG14+AG49+AG60+AG67+AG81+AG86</f>
        <v>0</v>
      </c>
      <c r="AH13" s="263">
        <f t="shared" si="8"/>
        <v>2038000</v>
      </c>
      <c r="AI13" s="239">
        <f t="shared" si="8"/>
        <v>52900</v>
      </c>
      <c r="AJ13" s="368">
        <f t="shared" si="8"/>
        <v>6450000</v>
      </c>
      <c r="AK13" s="240">
        <f t="shared" si="8"/>
        <v>325000</v>
      </c>
      <c r="AL13" s="241">
        <f t="shared" si="8"/>
        <v>70000</v>
      </c>
      <c r="AM13" s="241">
        <f t="shared" si="8"/>
        <v>3349900</v>
      </c>
      <c r="AN13" s="241">
        <f t="shared" si="8"/>
        <v>1496000</v>
      </c>
      <c r="AO13" s="241">
        <f t="shared" si="8"/>
        <v>2000</v>
      </c>
      <c r="AP13" s="241">
        <f t="shared" si="8"/>
        <v>6150</v>
      </c>
      <c r="AQ13" s="239">
        <f t="shared" si="8"/>
        <v>0</v>
      </c>
      <c r="AR13" s="243"/>
      <c r="AS13" s="243"/>
    </row>
    <row r="14" spans="1:45" s="190" customFormat="1" ht="28.15" customHeight="1" x14ac:dyDescent="0.25">
      <c r="A14" s="515">
        <v>63</v>
      </c>
      <c r="B14" s="516"/>
      <c r="C14" s="369"/>
      <c r="D14" s="517" t="s">
        <v>49</v>
      </c>
      <c r="E14" s="517"/>
      <c r="F14" s="517"/>
      <c r="G14" s="518"/>
      <c r="H14" s="237">
        <f t="shared" si="3"/>
        <v>11305811</v>
      </c>
      <c r="I14" s="315">
        <f>I15+I18+I23+I30+I35+I44</f>
        <v>0</v>
      </c>
      <c r="J14" s="263">
        <f t="shared" ref="J14:S14" si="9">J15+J18+J23+J30+J35+J44</f>
        <v>0</v>
      </c>
      <c r="K14" s="239">
        <f t="shared" si="9"/>
        <v>56911</v>
      </c>
      <c r="L14" s="303">
        <f t="shared" si="9"/>
        <v>6450000</v>
      </c>
      <c r="M14" s="240">
        <f t="shared" si="9"/>
        <v>0</v>
      </c>
      <c r="N14" s="241">
        <f t="shared" si="9"/>
        <v>0</v>
      </c>
      <c r="O14" s="241">
        <f t="shared" si="9"/>
        <v>3312900</v>
      </c>
      <c r="P14" s="241">
        <f t="shared" si="9"/>
        <v>1486000</v>
      </c>
      <c r="Q14" s="241">
        <f t="shared" si="9"/>
        <v>0</v>
      </c>
      <c r="R14" s="241">
        <f t="shared" si="9"/>
        <v>0</v>
      </c>
      <c r="S14" s="239">
        <f t="shared" si="9"/>
        <v>0</v>
      </c>
      <c r="T14" s="237">
        <f t="shared" si="5"/>
        <v>42989</v>
      </c>
      <c r="U14" s="315">
        <f>U15+U18+U23+U30+U35+U44</f>
        <v>0</v>
      </c>
      <c r="V14" s="263">
        <f t="shared" ref="V14:AE14" si="10">V15+V18+V23+V30+V35+V44</f>
        <v>0</v>
      </c>
      <c r="W14" s="239">
        <f t="shared" si="10"/>
        <v>-4011</v>
      </c>
      <c r="X14" s="303">
        <f t="shared" si="10"/>
        <v>0</v>
      </c>
      <c r="Y14" s="240">
        <f t="shared" si="10"/>
        <v>0</v>
      </c>
      <c r="Z14" s="241">
        <f t="shared" si="10"/>
        <v>0</v>
      </c>
      <c r="AA14" s="241">
        <f t="shared" si="10"/>
        <v>37000</v>
      </c>
      <c r="AB14" s="241">
        <f t="shared" si="10"/>
        <v>10000</v>
      </c>
      <c r="AC14" s="241">
        <f t="shared" si="10"/>
        <v>0</v>
      </c>
      <c r="AD14" s="241">
        <f t="shared" si="10"/>
        <v>0</v>
      </c>
      <c r="AE14" s="239">
        <f t="shared" si="10"/>
        <v>0</v>
      </c>
      <c r="AF14" s="237">
        <f t="shared" si="7"/>
        <v>11348800</v>
      </c>
      <c r="AG14" s="315">
        <f>AG15+AG18+AG23+AG30+AG35+AG44</f>
        <v>0</v>
      </c>
      <c r="AH14" s="263">
        <f t="shared" ref="AH14:AQ14" si="11">AH15+AH18+AH23+AH30+AH35+AH44</f>
        <v>0</v>
      </c>
      <c r="AI14" s="239">
        <f t="shared" si="11"/>
        <v>52900</v>
      </c>
      <c r="AJ14" s="303">
        <f t="shared" si="11"/>
        <v>6450000</v>
      </c>
      <c r="AK14" s="240">
        <f t="shared" si="11"/>
        <v>0</v>
      </c>
      <c r="AL14" s="241">
        <f t="shared" si="11"/>
        <v>0</v>
      </c>
      <c r="AM14" s="241">
        <f t="shared" si="11"/>
        <v>3349900</v>
      </c>
      <c r="AN14" s="241">
        <f t="shared" si="11"/>
        <v>1496000</v>
      </c>
      <c r="AO14" s="241">
        <f t="shared" si="11"/>
        <v>0</v>
      </c>
      <c r="AP14" s="241">
        <f t="shared" si="11"/>
        <v>0</v>
      </c>
      <c r="AQ14" s="239">
        <f t="shared" si="11"/>
        <v>0</v>
      </c>
      <c r="AR14" s="243"/>
      <c r="AS14" s="243"/>
    </row>
    <row r="15" spans="1:45" s="190" customFormat="1" ht="15" customHeight="1" x14ac:dyDescent="0.25">
      <c r="A15" s="515">
        <v>631</v>
      </c>
      <c r="B15" s="516"/>
      <c r="C15" s="516"/>
      <c r="D15" s="517" t="s">
        <v>50</v>
      </c>
      <c r="E15" s="517"/>
      <c r="F15" s="517"/>
      <c r="G15" s="518"/>
      <c r="H15" s="237">
        <f t="shared" si="3"/>
        <v>0</v>
      </c>
      <c r="I15" s="315">
        <f>SUM(I16:I17)</f>
        <v>0</v>
      </c>
      <c r="J15" s="263">
        <f t="shared" ref="J15:S15" si="12">SUM(J16:J17)</f>
        <v>0</v>
      </c>
      <c r="K15" s="239">
        <f t="shared" si="12"/>
        <v>0</v>
      </c>
      <c r="L15" s="303">
        <f t="shared" si="12"/>
        <v>0</v>
      </c>
      <c r="M15" s="240">
        <f t="shared" si="12"/>
        <v>0</v>
      </c>
      <c r="N15" s="241">
        <f t="shared" si="12"/>
        <v>0</v>
      </c>
      <c r="O15" s="241">
        <f t="shared" si="12"/>
        <v>0</v>
      </c>
      <c r="P15" s="241">
        <f t="shared" si="12"/>
        <v>0</v>
      </c>
      <c r="Q15" s="241">
        <f t="shared" si="12"/>
        <v>0</v>
      </c>
      <c r="R15" s="241">
        <f t="shared" si="12"/>
        <v>0</v>
      </c>
      <c r="S15" s="239">
        <f t="shared" si="12"/>
        <v>0</v>
      </c>
      <c r="T15" s="237">
        <f t="shared" si="5"/>
        <v>0</v>
      </c>
      <c r="U15" s="315">
        <f>SUM(U16:U17)</f>
        <v>0</v>
      </c>
      <c r="V15" s="263">
        <f t="shared" ref="V15:AE15" si="13">SUM(V16:V17)</f>
        <v>0</v>
      </c>
      <c r="W15" s="239">
        <f t="shared" si="13"/>
        <v>0</v>
      </c>
      <c r="X15" s="303">
        <f t="shared" si="13"/>
        <v>0</v>
      </c>
      <c r="Y15" s="240">
        <f t="shared" si="13"/>
        <v>0</v>
      </c>
      <c r="Z15" s="241">
        <f t="shared" si="13"/>
        <v>0</v>
      </c>
      <c r="AA15" s="241">
        <f t="shared" si="13"/>
        <v>0</v>
      </c>
      <c r="AB15" s="241">
        <f t="shared" si="13"/>
        <v>0</v>
      </c>
      <c r="AC15" s="241">
        <f t="shared" si="13"/>
        <v>0</v>
      </c>
      <c r="AD15" s="241">
        <f t="shared" si="13"/>
        <v>0</v>
      </c>
      <c r="AE15" s="239">
        <f t="shared" si="13"/>
        <v>0</v>
      </c>
      <c r="AF15" s="237">
        <f t="shared" si="7"/>
        <v>0</v>
      </c>
      <c r="AG15" s="315">
        <f>SUM(AG16:AG17)</f>
        <v>0</v>
      </c>
      <c r="AH15" s="263">
        <f t="shared" ref="AH15:AQ15" si="14">SUM(AH16:AH17)</f>
        <v>0</v>
      </c>
      <c r="AI15" s="239">
        <f t="shared" si="14"/>
        <v>0</v>
      </c>
      <c r="AJ15" s="303">
        <f t="shared" si="14"/>
        <v>0</v>
      </c>
      <c r="AK15" s="240">
        <f t="shared" si="14"/>
        <v>0</v>
      </c>
      <c r="AL15" s="241">
        <f t="shared" si="14"/>
        <v>0</v>
      </c>
      <c r="AM15" s="241">
        <f t="shared" si="14"/>
        <v>0</v>
      </c>
      <c r="AN15" s="241">
        <f t="shared" si="14"/>
        <v>0</v>
      </c>
      <c r="AO15" s="241">
        <f t="shared" si="14"/>
        <v>0</v>
      </c>
      <c r="AP15" s="241">
        <f t="shared" si="14"/>
        <v>0</v>
      </c>
      <c r="AQ15" s="239">
        <f t="shared" si="14"/>
        <v>0</v>
      </c>
      <c r="AR15" s="243"/>
      <c r="AS15" s="243"/>
    </row>
    <row r="16" spans="1:45" s="197" customFormat="1" ht="15" customHeight="1" x14ac:dyDescent="0.25">
      <c r="A16" s="394"/>
      <c r="B16" s="384"/>
      <c r="C16" s="384" t="s">
        <v>154</v>
      </c>
      <c r="D16" s="556" t="s">
        <v>155</v>
      </c>
      <c r="E16" s="556"/>
      <c r="F16" s="556"/>
      <c r="G16" s="557"/>
      <c r="H16" s="385">
        <f t="shared" si="3"/>
        <v>0</v>
      </c>
      <c r="I16" s="55"/>
      <c r="J16" s="308"/>
      <c r="K16" s="57"/>
      <c r="L16" s="423"/>
      <c r="M16" s="289"/>
      <c r="N16" s="56"/>
      <c r="O16" s="324"/>
      <c r="P16" s="56"/>
      <c r="Q16" s="56"/>
      <c r="R16" s="56"/>
      <c r="S16" s="57"/>
      <c r="T16" s="385">
        <f t="shared" si="5"/>
        <v>0</v>
      </c>
      <c r="U16" s="55"/>
      <c r="V16" s="308"/>
      <c r="W16" s="57"/>
      <c r="X16" s="423"/>
      <c r="Y16" s="289"/>
      <c r="Z16" s="56"/>
      <c r="AA16" s="324"/>
      <c r="AB16" s="56"/>
      <c r="AC16" s="56"/>
      <c r="AD16" s="56"/>
      <c r="AE16" s="57"/>
      <c r="AF16" s="385">
        <f t="shared" si="7"/>
        <v>0</v>
      </c>
      <c r="AG16" s="55"/>
      <c r="AH16" s="308"/>
      <c r="AI16" s="57"/>
      <c r="AJ16" s="423"/>
      <c r="AK16" s="289"/>
      <c r="AL16" s="56"/>
      <c r="AM16" s="56">
        <f>O16+AA16</f>
        <v>0</v>
      </c>
      <c r="AN16" s="56"/>
      <c r="AO16" s="56"/>
      <c r="AP16" s="56"/>
      <c r="AQ16" s="57"/>
      <c r="AR16" s="386"/>
      <c r="AS16" s="386"/>
    </row>
    <row r="17" spans="1:45" s="197" customFormat="1" ht="15" customHeight="1" x14ac:dyDescent="0.25">
      <c r="A17" s="394"/>
      <c r="B17" s="384"/>
      <c r="C17" s="384">
        <v>63112</v>
      </c>
      <c r="D17" s="556" t="s">
        <v>156</v>
      </c>
      <c r="E17" s="556"/>
      <c r="F17" s="556"/>
      <c r="G17" s="557"/>
      <c r="H17" s="385">
        <f t="shared" si="3"/>
        <v>0</v>
      </c>
      <c r="I17" s="55"/>
      <c r="J17" s="308"/>
      <c r="K17" s="57"/>
      <c r="L17" s="423"/>
      <c r="M17" s="289"/>
      <c r="N17" s="56"/>
      <c r="O17" s="324"/>
      <c r="P17" s="56"/>
      <c r="Q17" s="56"/>
      <c r="R17" s="56"/>
      <c r="S17" s="57"/>
      <c r="T17" s="385">
        <f t="shared" si="5"/>
        <v>0</v>
      </c>
      <c r="U17" s="55"/>
      <c r="V17" s="308"/>
      <c r="W17" s="57"/>
      <c r="X17" s="423"/>
      <c r="Y17" s="289"/>
      <c r="Z17" s="56"/>
      <c r="AA17" s="324"/>
      <c r="AB17" s="56"/>
      <c r="AC17" s="56"/>
      <c r="AD17" s="56"/>
      <c r="AE17" s="57"/>
      <c r="AF17" s="385">
        <f t="shared" si="7"/>
        <v>0</v>
      </c>
      <c r="AG17" s="55"/>
      <c r="AH17" s="308"/>
      <c r="AI17" s="57"/>
      <c r="AJ17" s="423"/>
      <c r="AK17" s="289"/>
      <c r="AL17" s="56"/>
      <c r="AM17" s="56">
        <f>O17+AA17</f>
        <v>0</v>
      </c>
      <c r="AN17" s="56"/>
      <c r="AO17" s="56"/>
      <c r="AP17" s="56"/>
      <c r="AQ17" s="57"/>
      <c r="AR17" s="386"/>
      <c r="AS17" s="386"/>
    </row>
    <row r="18" spans="1:45" s="190" customFormat="1" ht="30" customHeight="1" x14ac:dyDescent="0.25">
      <c r="A18" s="515">
        <v>632</v>
      </c>
      <c r="B18" s="516"/>
      <c r="C18" s="516"/>
      <c r="D18" s="517" t="s">
        <v>51</v>
      </c>
      <c r="E18" s="517"/>
      <c r="F18" s="517"/>
      <c r="G18" s="518"/>
      <c r="H18" s="237">
        <f t="shared" si="3"/>
        <v>0</v>
      </c>
      <c r="I18" s="315">
        <f>SUM(I19:I22)</f>
        <v>0</v>
      </c>
      <c r="J18" s="263">
        <f t="shared" ref="J18:S18" si="15">SUM(J19:J22)</f>
        <v>0</v>
      </c>
      <c r="K18" s="239">
        <f t="shared" si="15"/>
        <v>0</v>
      </c>
      <c r="L18" s="303">
        <f t="shared" si="15"/>
        <v>0</v>
      </c>
      <c r="M18" s="240">
        <f t="shared" si="15"/>
        <v>0</v>
      </c>
      <c r="N18" s="241">
        <f t="shared" si="15"/>
        <v>0</v>
      </c>
      <c r="O18" s="241">
        <f t="shared" si="15"/>
        <v>0</v>
      </c>
      <c r="P18" s="241">
        <f t="shared" si="15"/>
        <v>0</v>
      </c>
      <c r="Q18" s="241">
        <f t="shared" si="15"/>
        <v>0</v>
      </c>
      <c r="R18" s="241">
        <f t="shared" si="15"/>
        <v>0</v>
      </c>
      <c r="S18" s="239">
        <f t="shared" si="15"/>
        <v>0</v>
      </c>
      <c r="T18" s="237">
        <f t="shared" si="5"/>
        <v>0</v>
      </c>
      <c r="U18" s="315">
        <f>SUM(U19:U22)</f>
        <v>0</v>
      </c>
      <c r="V18" s="263">
        <f t="shared" ref="V18:AE18" si="16">SUM(V19:V22)</f>
        <v>0</v>
      </c>
      <c r="W18" s="239">
        <f t="shared" si="16"/>
        <v>0</v>
      </c>
      <c r="X18" s="303">
        <f t="shared" si="16"/>
        <v>0</v>
      </c>
      <c r="Y18" s="240">
        <f t="shared" si="16"/>
        <v>0</v>
      </c>
      <c r="Z18" s="241">
        <f t="shared" si="16"/>
        <v>0</v>
      </c>
      <c r="AA18" s="241">
        <f t="shared" si="16"/>
        <v>0</v>
      </c>
      <c r="AB18" s="241">
        <f t="shared" si="16"/>
        <v>0</v>
      </c>
      <c r="AC18" s="241">
        <f t="shared" si="16"/>
        <v>0</v>
      </c>
      <c r="AD18" s="241">
        <f t="shared" si="16"/>
        <v>0</v>
      </c>
      <c r="AE18" s="239">
        <f t="shared" si="16"/>
        <v>0</v>
      </c>
      <c r="AF18" s="237">
        <f t="shared" si="7"/>
        <v>0</v>
      </c>
      <c r="AG18" s="315">
        <f>SUM(AG19:AG22)</f>
        <v>0</v>
      </c>
      <c r="AH18" s="263">
        <f t="shared" ref="AH18:AQ18" si="17">SUM(AH19:AH22)</f>
        <v>0</v>
      </c>
      <c r="AI18" s="239">
        <f t="shared" si="17"/>
        <v>0</v>
      </c>
      <c r="AJ18" s="303">
        <f t="shared" si="17"/>
        <v>0</v>
      </c>
      <c r="AK18" s="240">
        <f t="shared" si="17"/>
        <v>0</v>
      </c>
      <c r="AL18" s="241">
        <f t="shared" si="17"/>
        <v>0</v>
      </c>
      <c r="AM18" s="241">
        <f t="shared" si="17"/>
        <v>0</v>
      </c>
      <c r="AN18" s="241">
        <f t="shared" si="17"/>
        <v>0</v>
      </c>
      <c r="AO18" s="241">
        <f t="shared" si="17"/>
        <v>0</v>
      </c>
      <c r="AP18" s="241">
        <f t="shared" si="17"/>
        <v>0</v>
      </c>
      <c r="AQ18" s="239">
        <f t="shared" si="17"/>
        <v>0</v>
      </c>
      <c r="AR18" s="243"/>
      <c r="AS18" s="243"/>
    </row>
    <row r="19" spans="1:45" s="197" customFormat="1" ht="31.9" customHeight="1" x14ac:dyDescent="0.25">
      <c r="A19" s="394"/>
      <c r="B19" s="384"/>
      <c r="C19" s="384" t="s">
        <v>157</v>
      </c>
      <c r="D19" s="556" t="s">
        <v>158</v>
      </c>
      <c r="E19" s="556"/>
      <c r="F19" s="556"/>
      <c r="G19" s="557"/>
      <c r="H19" s="385">
        <f t="shared" si="3"/>
        <v>0</v>
      </c>
      <c r="I19" s="55"/>
      <c r="J19" s="308"/>
      <c r="K19" s="424"/>
      <c r="L19" s="423"/>
      <c r="M19" s="289"/>
      <c r="N19" s="56"/>
      <c r="O19" s="324"/>
      <c r="P19" s="324"/>
      <c r="Q19" s="56"/>
      <c r="R19" s="56"/>
      <c r="S19" s="57"/>
      <c r="T19" s="385">
        <f t="shared" si="5"/>
        <v>0</v>
      </c>
      <c r="U19" s="55"/>
      <c r="V19" s="308"/>
      <c r="W19" s="424"/>
      <c r="X19" s="423"/>
      <c r="Y19" s="289"/>
      <c r="Z19" s="56"/>
      <c r="AA19" s="324"/>
      <c r="AB19" s="324"/>
      <c r="AC19" s="56"/>
      <c r="AD19" s="56"/>
      <c r="AE19" s="57"/>
      <c r="AF19" s="385">
        <f t="shared" si="7"/>
        <v>0</v>
      </c>
      <c r="AG19" s="55"/>
      <c r="AH19" s="308"/>
      <c r="AI19" s="424"/>
      <c r="AJ19" s="423"/>
      <c r="AK19" s="289"/>
      <c r="AL19" s="56"/>
      <c r="AM19" s="56">
        <f t="shared" ref="AM19:AN22" si="18">O19+AA19</f>
        <v>0</v>
      </c>
      <c r="AN19" s="56">
        <f t="shared" si="18"/>
        <v>0</v>
      </c>
      <c r="AO19" s="56"/>
      <c r="AP19" s="56"/>
      <c r="AQ19" s="57"/>
      <c r="AR19" s="386"/>
      <c r="AS19" s="386"/>
    </row>
    <row r="20" spans="1:45" s="197" customFormat="1" ht="29.45" customHeight="1" x14ac:dyDescent="0.25">
      <c r="A20" s="394"/>
      <c r="B20" s="384"/>
      <c r="C20" s="384">
        <v>63221</v>
      </c>
      <c r="D20" s="556" t="s">
        <v>159</v>
      </c>
      <c r="E20" s="556"/>
      <c r="F20" s="556"/>
      <c r="G20" s="557"/>
      <c r="H20" s="385">
        <f t="shared" si="3"/>
        <v>0</v>
      </c>
      <c r="I20" s="55"/>
      <c r="J20" s="308"/>
      <c r="K20" s="424"/>
      <c r="L20" s="423"/>
      <c r="M20" s="289"/>
      <c r="N20" s="56"/>
      <c r="O20" s="324"/>
      <c r="P20" s="324"/>
      <c r="Q20" s="56"/>
      <c r="R20" s="56"/>
      <c r="S20" s="57"/>
      <c r="T20" s="385">
        <f t="shared" si="5"/>
        <v>0</v>
      </c>
      <c r="U20" s="55"/>
      <c r="V20" s="308"/>
      <c r="W20" s="424"/>
      <c r="X20" s="423"/>
      <c r="Y20" s="289"/>
      <c r="Z20" s="56"/>
      <c r="AA20" s="324"/>
      <c r="AB20" s="324"/>
      <c r="AC20" s="56"/>
      <c r="AD20" s="56"/>
      <c r="AE20" s="57"/>
      <c r="AF20" s="385">
        <f t="shared" si="7"/>
        <v>0</v>
      </c>
      <c r="AG20" s="55"/>
      <c r="AH20" s="308"/>
      <c r="AI20" s="424"/>
      <c r="AJ20" s="423"/>
      <c r="AK20" s="289"/>
      <c r="AL20" s="56"/>
      <c r="AM20" s="56">
        <f t="shared" si="18"/>
        <v>0</v>
      </c>
      <c r="AN20" s="56">
        <f t="shared" si="18"/>
        <v>0</v>
      </c>
      <c r="AO20" s="56"/>
      <c r="AP20" s="56"/>
      <c r="AQ20" s="57"/>
      <c r="AR20" s="386"/>
      <c r="AS20" s="386"/>
    </row>
    <row r="21" spans="1:45" s="197" customFormat="1" ht="14.25" x14ac:dyDescent="0.25">
      <c r="A21" s="394"/>
      <c r="B21" s="384"/>
      <c r="C21" s="384">
        <v>63231</v>
      </c>
      <c r="D21" s="556" t="s">
        <v>160</v>
      </c>
      <c r="E21" s="556"/>
      <c r="F21" s="556"/>
      <c r="G21" s="557"/>
      <c r="H21" s="385">
        <f t="shared" si="3"/>
        <v>0</v>
      </c>
      <c r="I21" s="55"/>
      <c r="J21" s="308"/>
      <c r="K21" s="424"/>
      <c r="L21" s="423"/>
      <c r="M21" s="289"/>
      <c r="N21" s="56"/>
      <c r="O21" s="324"/>
      <c r="P21" s="324"/>
      <c r="Q21" s="56"/>
      <c r="R21" s="56"/>
      <c r="S21" s="57"/>
      <c r="T21" s="385">
        <f t="shared" si="5"/>
        <v>0</v>
      </c>
      <c r="U21" s="55"/>
      <c r="V21" s="308"/>
      <c r="W21" s="424"/>
      <c r="X21" s="423"/>
      <c r="Y21" s="289"/>
      <c r="Z21" s="56"/>
      <c r="AA21" s="324"/>
      <c r="AB21" s="324"/>
      <c r="AC21" s="56"/>
      <c r="AD21" s="56"/>
      <c r="AE21" s="57"/>
      <c r="AF21" s="385">
        <f t="shared" si="7"/>
        <v>0</v>
      </c>
      <c r="AG21" s="55"/>
      <c r="AH21" s="308"/>
      <c r="AI21" s="424"/>
      <c r="AJ21" s="423"/>
      <c r="AK21" s="289"/>
      <c r="AL21" s="56"/>
      <c r="AM21" s="56">
        <f t="shared" si="18"/>
        <v>0</v>
      </c>
      <c r="AN21" s="56">
        <f t="shared" si="18"/>
        <v>0</v>
      </c>
      <c r="AO21" s="56"/>
      <c r="AP21" s="56"/>
      <c r="AQ21" s="57"/>
      <c r="AR21" s="386"/>
      <c r="AS21" s="386"/>
    </row>
    <row r="22" spans="1:45" s="197" customFormat="1" ht="14.25" x14ac:dyDescent="0.25">
      <c r="A22" s="394"/>
      <c r="B22" s="384"/>
      <c r="C22" s="384">
        <v>63241</v>
      </c>
      <c r="D22" s="556" t="s">
        <v>161</v>
      </c>
      <c r="E22" s="556"/>
      <c r="F22" s="556"/>
      <c r="G22" s="557"/>
      <c r="H22" s="385">
        <f t="shared" si="3"/>
        <v>0</v>
      </c>
      <c r="I22" s="55"/>
      <c r="J22" s="308"/>
      <c r="K22" s="424"/>
      <c r="L22" s="423"/>
      <c r="M22" s="289"/>
      <c r="N22" s="56"/>
      <c r="O22" s="324"/>
      <c r="P22" s="324"/>
      <c r="Q22" s="56"/>
      <c r="R22" s="56"/>
      <c r="S22" s="57"/>
      <c r="T22" s="385">
        <f t="shared" si="5"/>
        <v>0</v>
      </c>
      <c r="U22" s="55"/>
      <c r="V22" s="308"/>
      <c r="W22" s="424"/>
      <c r="X22" s="423"/>
      <c r="Y22" s="289"/>
      <c r="Z22" s="56"/>
      <c r="AA22" s="324"/>
      <c r="AB22" s="324"/>
      <c r="AC22" s="56"/>
      <c r="AD22" s="56"/>
      <c r="AE22" s="57"/>
      <c r="AF22" s="385">
        <f t="shared" si="7"/>
        <v>0</v>
      </c>
      <c r="AG22" s="55"/>
      <c r="AH22" s="308"/>
      <c r="AI22" s="424"/>
      <c r="AJ22" s="423"/>
      <c r="AK22" s="289"/>
      <c r="AL22" s="56"/>
      <c r="AM22" s="56">
        <f t="shared" si="18"/>
        <v>0</v>
      </c>
      <c r="AN22" s="56">
        <f t="shared" si="18"/>
        <v>0</v>
      </c>
      <c r="AO22" s="56"/>
      <c r="AP22" s="56"/>
      <c r="AQ22" s="57"/>
      <c r="AR22" s="386"/>
      <c r="AS22" s="386"/>
    </row>
    <row r="23" spans="1:45" s="190" customFormat="1" ht="15" customHeight="1" x14ac:dyDescent="0.25">
      <c r="A23" s="515">
        <v>634</v>
      </c>
      <c r="B23" s="516"/>
      <c r="C23" s="516"/>
      <c r="D23" s="517" t="s">
        <v>109</v>
      </c>
      <c r="E23" s="517"/>
      <c r="F23" s="517"/>
      <c r="G23" s="518"/>
      <c r="H23" s="237">
        <f t="shared" si="3"/>
        <v>0</v>
      </c>
      <c r="I23" s="315">
        <f>SUM(I24:I29)</f>
        <v>0</v>
      </c>
      <c r="J23" s="263">
        <f t="shared" ref="J23:S23" si="19">SUM(J24:J29)</f>
        <v>0</v>
      </c>
      <c r="K23" s="387">
        <f t="shared" si="19"/>
        <v>0</v>
      </c>
      <c r="L23" s="303">
        <f t="shared" si="19"/>
        <v>0</v>
      </c>
      <c r="M23" s="240">
        <f t="shared" si="19"/>
        <v>0</v>
      </c>
      <c r="N23" s="241">
        <f t="shared" si="19"/>
        <v>0</v>
      </c>
      <c r="O23" s="241">
        <f t="shared" si="19"/>
        <v>0</v>
      </c>
      <c r="P23" s="241">
        <f t="shared" si="19"/>
        <v>0</v>
      </c>
      <c r="Q23" s="241">
        <f t="shared" si="19"/>
        <v>0</v>
      </c>
      <c r="R23" s="241">
        <f t="shared" si="19"/>
        <v>0</v>
      </c>
      <c r="S23" s="239">
        <f t="shared" si="19"/>
        <v>0</v>
      </c>
      <c r="T23" s="237">
        <f t="shared" si="5"/>
        <v>0</v>
      </c>
      <c r="U23" s="315">
        <f>SUM(U24:U29)</f>
        <v>0</v>
      </c>
      <c r="V23" s="263">
        <f t="shared" ref="V23:AE23" si="20">SUM(V24:V29)</f>
        <v>0</v>
      </c>
      <c r="W23" s="387">
        <f t="shared" si="20"/>
        <v>0</v>
      </c>
      <c r="X23" s="303">
        <f t="shared" si="20"/>
        <v>0</v>
      </c>
      <c r="Y23" s="240">
        <f t="shared" si="20"/>
        <v>0</v>
      </c>
      <c r="Z23" s="241">
        <f t="shared" si="20"/>
        <v>0</v>
      </c>
      <c r="AA23" s="241">
        <f t="shared" si="20"/>
        <v>0</v>
      </c>
      <c r="AB23" s="241">
        <f t="shared" si="20"/>
        <v>0</v>
      </c>
      <c r="AC23" s="241">
        <f t="shared" si="20"/>
        <v>0</v>
      </c>
      <c r="AD23" s="241">
        <f t="shared" si="20"/>
        <v>0</v>
      </c>
      <c r="AE23" s="239">
        <f t="shared" si="20"/>
        <v>0</v>
      </c>
      <c r="AF23" s="237">
        <f t="shared" si="7"/>
        <v>0</v>
      </c>
      <c r="AG23" s="315">
        <f>SUM(AG24:AG29)</f>
        <v>0</v>
      </c>
      <c r="AH23" s="263">
        <f t="shared" ref="AH23:AQ23" si="21">SUM(AH24:AH29)</f>
        <v>0</v>
      </c>
      <c r="AI23" s="387">
        <f t="shared" si="21"/>
        <v>0</v>
      </c>
      <c r="AJ23" s="303">
        <f t="shared" si="21"/>
        <v>0</v>
      </c>
      <c r="AK23" s="240">
        <f t="shared" si="21"/>
        <v>0</v>
      </c>
      <c r="AL23" s="241">
        <f t="shared" si="21"/>
        <v>0</v>
      </c>
      <c r="AM23" s="241">
        <f t="shared" si="21"/>
        <v>0</v>
      </c>
      <c r="AN23" s="241">
        <f t="shared" si="21"/>
        <v>0</v>
      </c>
      <c r="AO23" s="241">
        <f t="shared" si="21"/>
        <v>0</v>
      </c>
      <c r="AP23" s="241">
        <f t="shared" si="21"/>
        <v>0</v>
      </c>
      <c r="AQ23" s="239">
        <f t="shared" si="21"/>
        <v>0</v>
      </c>
      <c r="AR23" s="243"/>
      <c r="AS23" s="243"/>
    </row>
    <row r="24" spans="1:45" s="197" customFormat="1" ht="15" customHeight="1" x14ac:dyDescent="0.25">
      <c r="A24" s="394"/>
      <c r="B24" s="384"/>
      <c r="C24" s="384">
        <v>63414</v>
      </c>
      <c r="D24" s="556" t="s">
        <v>162</v>
      </c>
      <c r="E24" s="556"/>
      <c r="F24" s="556"/>
      <c r="G24" s="557"/>
      <c r="H24" s="385">
        <f t="shared" si="3"/>
        <v>0</v>
      </c>
      <c r="I24" s="55"/>
      <c r="J24" s="308"/>
      <c r="K24" s="424"/>
      <c r="L24" s="423"/>
      <c r="M24" s="289"/>
      <c r="N24" s="56"/>
      <c r="O24" s="56"/>
      <c r="P24" s="324"/>
      <c r="Q24" s="56"/>
      <c r="R24" s="56"/>
      <c r="S24" s="57"/>
      <c r="T24" s="385">
        <f t="shared" si="5"/>
        <v>0</v>
      </c>
      <c r="U24" s="55"/>
      <c r="V24" s="308"/>
      <c r="W24" s="424"/>
      <c r="X24" s="423"/>
      <c r="Y24" s="289"/>
      <c r="Z24" s="56"/>
      <c r="AA24" s="56"/>
      <c r="AB24" s="324"/>
      <c r="AC24" s="56"/>
      <c r="AD24" s="56"/>
      <c r="AE24" s="57"/>
      <c r="AF24" s="385">
        <f t="shared" si="7"/>
        <v>0</v>
      </c>
      <c r="AG24" s="55"/>
      <c r="AH24" s="308"/>
      <c r="AI24" s="424"/>
      <c r="AJ24" s="423"/>
      <c r="AK24" s="289"/>
      <c r="AL24" s="56"/>
      <c r="AM24" s="56"/>
      <c r="AN24" s="56">
        <f>P24+AB24</f>
        <v>0</v>
      </c>
      <c r="AO24" s="56"/>
      <c r="AP24" s="56"/>
      <c r="AQ24" s="57"/>
      <c r="AR24" s="386"/>
      <c r="AS24" s="386"/>
    </row>
    <row r="25" spans="1:45" s="197" customFormat="1" ht="34.9" customHeight="1" x14ac:dyDescent="0.25">
      <c r="A25" s="394"/>
      <c r="B25" s="384"/>
      <c r="C25" s="384">
        <v>63415</v>
      </c>
      <c r="D25" s="559" t="s">
        <v>163</v>
      </c>
      <c r="E25" s="559"/>
      <c r="F25" s="559"/>
      <c r="G25" s="560"/>
      <c r="H25" s="385">
        <f t="shared" si="3"/>
        <v>0</v>
      </c>
      <c r="I25" s="55"/>
      <c r="J25" s="308"/>
      <c r="K25" s="424"/>
      <c r="L25" s="423"/>
      <c r="M25" s="289"/>
      <c r="N25" s="56"/>
      <c r="O25" s="56"/>
      <c r="P25" s="324"/>
      <c r="Q25" s="56"/>
      <c r="R25" s="56"/>
      <c r="S25" s="57"/>
      <c r="T25" s="385">
        <f t="shared" si="5"/>
        <v>0</v>
      </c>
      <c r="U25" s="55"/>
      <c r="V25" s="308"/>
      <c r="W25" s="424"/>
      <c r="X25" s="423"/>
      <c r="Y25" s="289"/>
      <c r="Z25" s="56"/>
      <c r="AA25" s="56"/>
      <c r="AB25" s="324"/>
      <c r="AC25" s="56"/>
      <c r="AD25" s="56"/>
      <c r="AE25" s="57"/>
      <c r="AF25" s="385">
        <f t="shared" si="7"/>
        <v>0</v>
      </c>
      <c r="AG25" s="55"/>
      <c r="AH25" s="308"/>
      <c r="AI25" s="424"/>
      <c r="AJ25" s="423"/>
      <c r="AK25" s="289"/>
      <c r="AL25" s="56"/>
      <c r="AM25" s="56"/>
      <c r="AN25" s="56">
        <f t="shared" ref="AN25:AN29" si="22">P25+AB25</f>
        <v>0</v>
      </c>
      <c r="AO25" s="56"/>
      <c r="AP25" s="56"/>
      <c r="AQ25" s="57"/>
      <c r="AR25" s="386"/>
      <c r="AS25" s="386"/>
    </row>
    <row r="26" spans="1:45" s="197" customFormat="1" ht="30.6" customHeight="1" x14ac:dyDescent="0.25">
      <c r="A26" s="394"/>
      <c r="B26" s="384"/>
      <c r="C26" s="384">
        <v>63416</v>
      </c>
      <c r="D26" s="556" t="s">
        <v>164</v>
      </c>
      <c r="E26" s="556"/>
      <c r="F26" s="556"/>
      <c r="G26" s="557"/>
      <c r="H26" s="385">
        <f t="shared" si="3"/>
        <v>0</v>
      </c>
      <c r="I26" s="55"/>
      <c r="J26" s="308"/>
      <c r="K26" s="424"/>
      <c r="L26" s="423"/>
      <c r="M26" s="289"/>
      <c r="N26" s="56"/>
      <c r="O26" s="56"/>
      <c r="P26" s="324"/>
      <c r="Q26" s="56"/>
      <c r="R26" s="56"/>
      <c r="S26" s="57"/>
      <c r="T26" s="385">
        <f t="shared" si="5"/>
        <v>0</v>
      </c>
      <c r="U26" s="55"/>
      <c r="V26" s="308"/>
      <c r="W26" s="424"/>
      <c r="X26" s="423"/>
      <c r="Y26" s="289"/>
      <c r="Z26" s="56"/>
      <c r="AA26" s="56"/>
      <c r="AB26" s="324"/>
      <c r="AC26" s="56"/>
      <c r="AD26" s="56"/>
      <c r="AE26" s="57"/>
      <c r="AF26" s="385">
        <f t="shared" si="7"/>
        <v>0</v>
      </c>
      <c r="AG26" s="55"/>
      <c r="AH26" s="308"/>
      <c r="AI26" s="424"/>
      <c r="AJ26" s="423"/>
      <c r="AK26" s="289"/>
      <c r="AL26" s="56"/>
      <c r="AM26" s="56"/>
      <c r="AN26" s="56">
        <f t="shared" si="22"/>
        <v>0</v>
      </c>
      <c r="AO26" s="56"/>
      <c r="AP26" s="56"/>
      <c r="AQ26" s="57"/>
      <c r="AR26" s="386"/>
      <c r="AS26" s="386"/>
    </row>
    <row r="27" spans="1:45" s="197" customFormat="1" ht="30.6" customHeight="1" x14ac:dyDescent="0.25">
      <c r="A27" s="394"/>
      <c r="B27" s="384"/>
      <c r="C27" s="384">
        <v>63424</v>
      </c>
      <c r="D27" s="556" t="s">
        <v>165</v>
      </c>
      <c r="E27" s="556"/>
      <c r="F27" s="556"/>
      <c r="G27" s="557"/>
      <c r="H27" s="385">
        <f t="shared" si="3"/>
        <v>0</v>
      </c>
      <c r="I27" s="55"/>
      <c r="J27" s="308"/>
      <c r="K27" s="424"/>
      <c r="L27" s="423"/>
      <c r="M27" s="289"/>
      <c r="N27" s="56"/>
      <c r="O27" s="56"/>
      <c r="P27" s="324"/>
      <c r="Q27" s="56"/>
      <c r="R27" s="56"/>
      <c r="S27" s="57"/>
      <c r="T27" s="385">
        <f t="shared" si="5"/>
        <v>0</v>
      </c>
      <c r="U27" s="55"/>
      <c r="V27" s="308"/>
      <c r="W27" s="424"/>
      <c r="X27" s="423"/>
      <c r="Y27" s="289"/>
      <c r="Z27" s="56"/>
      <c r="AA27" s="56"/>
      <c r="AB27" s="324"/>
      <c r="AC27" s="56"/>
      <c r="AD27" s="56"/>
      <c r="AE27" s="57"/>
      <c r="AF27" s="385">
        <f t="shared" si="7"/>
        <v>0</v>
      </c>
      <c r="AG27" s="55"/>
      <c r="AH27" s="308"/>
      <c r="AI27" s="424"/>
      <c r="AJ27" s="423"/>
      <c r="AK27" s="289"/>
      <c r="AL27" s="56"/>
      <c r="AM27" s="56"/>
      <c r="AN27" s="56">
        <f t="shared" si="22"/>
        <v>0</v>
      </c>
      <c r="AO27" s="56"/>
      <c r="AP27" s="56"/>
      <c r="AQ27" s="57"/>
      <c r="AR27" s="386"/>
      <c r="AS27" s="386"/>
    </row>
    <row r="28" spans="1:45" s="197" customFormat="1" ht="46.9" customHeight="1" x14ac:dyDescent="0.25">
      <c r="A28" s="394"/>
      <c r="B28" s="384"/>
      <c r="C28" s="384">
        <v>63425</v>
      </c>
      <c r="D28" s="556" t="s">
        <v>166</v>
      </c>
      <c r="E28" s="556"/>
      <c r="F28" s="556"/>
      <c r="G28" s="557"/>
      <c r="H28" s="385">
        <f t="shared" si="3"/>
        <v>0</v>
      </c>
      <c r="I28" s="55"/>
      <c r="J28" s="308"/>
      <c r="K28" s="424"/>
      <c r="L28" s="423"/>
      <c r="M28" s="289"/>
      <c r="N28" s="56"/>
      <c r="O28" s="56"/>
      <c r="P28" s="324"/>
      <c r="Q28" s="56"/>
      <c r="R28" s="56"/>
      <c r="S28" s="57"/>
      <c r="T28" s="385">
        <f t="shared" si="5"/>
        <v>0</v>
      </c>
      <c r="U28" s="55"/>
      <c r="V28" s="308"/>
      <c r="W28" s="424"/>
      <c r="X28" s="423"/>
      <c r="Y28" s="289"/>
      <c r="Z28" s="56"/>
      <c r="AA28" s="56"/>
      <c r="AB28" s="324"/>
      <c r="AC28" s="56"/>
      <c r="AD28" s="56"/>
      <c r="AE28" s="57"/>
      <c r="AF28" s="385">
        <f t="shared" si="7"/>
        <v>0</v>
      </c>
      <c r="AG28" s="55"/>
      <c r="AH28" s="308"/>
      <c r="AI28" s="424"/>
      <c r="AJ28" s="423"/>
      <c r="AK28" s="289"/>
      <c r="AL28" s="56"/>
      <c r="AM28" s="56"/>
      <c r="AN28" s="56">
        <f t="shared" si="22"/>
        <v>0</v>
      </c>
      <c r="AO28" s="56"/>
      <c r="AP28" s="56"/>
      <c r="AQ28" s="57"/>
      <c r="AR28" s="386"/>
      <c r="AS28" s="386"/>
    </row>
    <row r="29" spans="1:45" s="197" customFormat="1" ht="46.15" customHeight="1" x14ac:dyDescent="0.25">
      <c r="A29" s="394"/>
      <c r="B29" s="384"/>
      <c r="C29" s="384">
        <v>63426</v>
      </c>
      <c r="D29" s="556" t="s">
        <v>167</v>
      </c>
      <c r="E29" s="556"/>
      <c r="F29" s="556"/>
      <c r="G29" s="557"/>
      <c r="H29" s="385">
        <f t="shared" si="3"/>
        <v>0</v>
      </c>
      <c r="I29" s="55"/>
      <c r="J29" s="308"/>
      <c r="K29" s="424"/>
      <c r="L29" s="423"/>
      <c r="M29" s="289"/>
      <c r="N29" s="56"/>
      <c r="O29" s="56"/>
      <c r="P29" s="324"/>
      <c r="Q29" s="56"/>
      <c r="R29" s="56"/>
      <c r="S29" s="57"/>
      <c r="T29" s="385">
        <f t="shared" si="5"/>
        <v>0</v>
      </c>
      <c r="U29" s="55"/>
      <c r="V29" s="308"/>
      <c r="W29" s="424"/>
      <c r="X29" s="423"/>
      <c r="Y29" s="289"/>
      <c r="Z29" s="56"/>
      <c r="AA29" s="56"/>
      <c r="AB29" s="324"/>
      <c r="AC29" s="56"/>
      <c r="AD29" s="56"/>
      <c r="AE29" s="57"/>
      <c r="AF29" s="385">
        <f t="shared" si="7"/>
        <v>0</v>
      </c>
      <c r="AG29" s="55"/>
      <c r="AH29" s="308"/>
      <c r="AI29" s="424"/>
      <c r="AJ29" s="423"/>
      <c r="AK29" s="289"/>
      <c r="AL29" s="56"/>
      <c r="AM29" s="56"/>
      <c r="AN29" s="56">
        <f t="shared" si="22"/>
        <v>0</v>
      </c>
      <c r="AO29" s="56"/>
      <c r="AP29" s="56"/>
      <c r="AQ29" s="57"/>
      <c r="AR29" s="386"/>
      <c r="AS29" s="386"/>
    </row>
    <row r="30" spans="1:45" s="190" customFormat="1" ht="29.25" customHeight="1" x14ac:dyDescent="0.25">
      <c r="A30" s="515">
        <v>636</v>
      </c>
      <c r="B30" s="516"/>
      <c r="C30" s="516"/>
      <c r="D30" s="517" t="s">
        <v>62</v>
      </c>
      <c r="E30" s="517"/>
      <c r="F30" s="517"/>
      <c r="G30" s="518"/>
      <c r="H30" s="237">
        <f t="shared" si="3"/>
        <v>7936000</v>
      </c>
      <c r="I30" s="315">
        <f>SUM(I31:I34)</f>
        <v>0</v>
      </c>
      <c r="J30" s="263">
        <f t="shared" ref="J30:S30" si="23">SUM(J31:J34)</f>
        <v>0</v>
      </c>
      <c r="K30" s="239">
        <f t="shared" si="23"/>
        <v>0</v>
      </c>
      <c r="L30" s="303">
        <f t="shared" si="23"/>
        <v>6450000</v>
      </c>
      <c r="M30" s="240">
        <f t="shared" si="23"/>
        <v>0</v>
      </c>
      <c r="N30" s="241">
        <f t="shared" si="23"/>
        <v>0</v>
      </c>
      <c r="O30" s="241">
        <f t="shared" si="23"/>
        <v>0</v>
      </c>
      <c r="P30" s="241">
        <f t="shared" si="23"/>
        <v>1486000</v>
      </c>
      <c r="Q30" s="241">
        <f t="shared" si="23"/>
        <v>0</v>
      </c>
      <c r="R30" s="241">
        <f t="shared" si="23"/>
        <v>0</v>
      </c>
      <c r="S30" s="239">
        <f t="shared" si="23"/>
        <v>0</v>
      </c>
      <c r="T30" s="237">
        <f t="shared" si="5"/>
        <v>10000</v>
      </c>
      <c r="U30" s="315">
        <f>SUM(U31:U34)</f>
        <v>0</v>
      </c>
      <c r="V30" s="263">
        <f t="shared" ref="V30:AE30" si="24">SUM(V31:V34)</f>
        <v>0</v>
      </c>
      <c r="W30" s="239">
        <f t="shared" si="24"/>
        <v>0</v>
      </c>
      <c r="X30" s="303">
        <f t="shared" si="24"/>
        <v>0</v>
      </c>
      <c r="Y30" s="240">
        <f t="shared" si="24"/>
        <v>0</v>
      </c>
      <c r="Z30" s="241">
        <f t="shared" si="24"/>
        <v>0</v>
      </c>
      <c r="AA30" s="241">
        <f t="shared" si="24"/>
        <v>0</v>
      </c>
      <c r="AB30" s="241">
        <f t="shared" si="24"/>
        <v>10000</v>
      </c>
      <c r="AC30" s="241">
        <f t="shared" si="24"/>
        <v>0</v>
      </c>
      <c r="AD30" s="241">
        <f t="shared" si="24"/>
        <v>0</v>
      </c>
      <c r="AE30" s="239">
        <f t="shared" si="24"/>
        <v>0</v>
      </c>
      <c r="AF30" s="237">
        <f t="shared" si="7"/>
        <v>7946000</v>
      </c>
      <c r="AG30" s="315">
        <f>SUM(AG31:AG34)</f>
        <v>0</v>
      </c>
      <c r="AH30" s="263">
        <f t="shared" ref="AH30:AQ30" si="25">SUM(AH31:AH34)</f>
        <v>0</v>
      </c>
      <c r="AI30" s="239">
        <f t="shared" si="25"/>
        <v>0</v>
      </c>
      <c r="AJ30" s="303">
        <f t="shared" si="25"/>
        <v>6450000</v>
      </c>
      <c r="AK30" s="240">
        <f t="shared" si="25"/>
        <v>0</v>
      </c>
      <c r="AL30" s="241">
        <f t="shared" si="25"/>
        <v>0</v>
      </c>
      <c r="AM30" s="241">
        <f t="shared" si="25"/>
        <v>0</v>
      </c>
      <c r="AN30" s="241">
        <f t="shared" si="25"/>
        <v>1496000</v>
      </c>
      <c r="AO30" s="241">
        <f t="shared" si="25"/>
        <v>0</v>
      </c>
      <c r="AP30" s="241">
        <f t="shared" si="25"/>
        <v>0</v>
      </c>
      <c r="AQ30" s="239">
        <f t="shared" si="25"/>
        <v>0</v>
      </c>
      <c r="AR30" s="243"/>
      <c r="AS30" s="243"/>
    </row>
    <row r="31" spans="1:45" s="197" customFormat="1" ht="31.9" customHeight="1" x14ac:dyDescent="0.25">
      <c r="A31" s="394"/>
      <c r="B31" s="384"/>
      <c r="C31" s="384">
        <v>63612</v>
      </c>
      <c r="D31" s="556" t="s">
        <v>168</v>
      </c>
      <c r="E31" s="556"/>
      <c r="F31" s="556"/>
      <c r="G31" s="557"/>
      <c r="H31" s="385">
        <f t="shared" si="3"/>
        <v>7936000</v>
      </c>
      <c r="I31" s="55"/>
      <c r="J31" s="308"/>
      <c r="K31" s="424"/>
      <c r="L31" s="304">
        <v>6450000</v>
      </c>
      <c r="M31" s="289"/>
      <c r="N31" s="56"/>
      <c r="O31" s="56"/>
      <c r="P31" s="324">
        <v>1486000</v>
      </c>
      <c r="Q31" s="56"/>
      <c r="R31" s="56"/>
      <c r="S31" s="57"/>
      <c r="T31" s="385">
        <f t="shared" si="5"/>
        <v>0</v>
      </c>
      <c r="U31" s="55"/>
      <c r="V31" s="308"/>
      <c r="W31" s="424"/>
      <c r="X31" s="304"/>
      <c r="Y31" s="289"/>
      <c r="Z31" s="56"/>
      <c r="AA31" s="56"/>
      <c r="AB31" s="324"/>
      <c r="AC31" s="56"/>
      <c r="AD31" s="56"/>
      <c r="AE31" s="57"/>
      <c r="AF31" s="385">
        <f t="shared" si="7"/>
        <v>7936000</v>
      </c>
      <c r="AG31" s="55"/>
      <c r="AH31" s="308"/>
      <c r="AI31" s="424"/>
      <c r="AJ31" s="423">
        <f>L31+X31</f>
        <v>6450000</v>
      </c>
      <c r="AK31" s="289"/>
      <c r="AL31" s="56"/>
      <c r="AM31" s="56"/>
      <c r="AN31" s="56">
        <f>P31+AB31</f>
        <v>1486000</v>
      </c>
      <c r="AO31" s="56"/>
      <c r="AP31" s="56"/>
      <c r="AQ31" s="57"/>
      <c r="AR31" s="386"/>
      <c r="AS31" s="386"/>
    </row>
    <row r="32" spans="1:45" s="197" customFormat="1" ht="34.15" customHeight="1" x14ac:dyDescent="0.25">
      <c r="A32" s="394"/>
      <c r="B32" s="384"/>
      <c r="C32" s="384">
        <v>63613</v>
      </c>
      <c r="D32" s="556" t="s">
        <v>169</v>
      </c>
      <c r="E32" s="556"/>
      <c r="F32" s="556"/>
      <c r="G32" s="557"/>
      <c r="H32" s="385">
        <f t="shared" si="3"/>
        <v>0</v>
      </c>
      <c r="I32" s="55"/>
      <c r="J32" s="308"/>
      <c r="K32" s="424"/>
      <c r="L32" s="423"/>
      <c r="M32" s="289"/>
      <c r="N32" s="56"/>
      <c r="O32" s="56"/>
      <c r="P32" s="324"/>
      <c r="Q32" s="56"/>
      <c r="R32" s="56"/>
      <c r="S32" s="57"/>
      <c r="T32" s="385">
        <f t="shared" si="5"/>
        <v>0</v>
      </c>
      <c r="U32" s="55"/>
      <c r="V32" s="308"/>
      <c r="W32" s="424"/>
      <c r="X32" s="423"/>
      <c r="Y32" s="289"/>
      <c r="Z32" s="56"/>
      <c r="AA32" s="56"/>
      <c r="AB32" s="324"/>
      <c r="AC32" s="56"/>
      <c r="AD32" s="56"/>
      <c r="AE32" s="57"/>
      <c r="AF32" s="385">
        <f t="shared" si="7"/>
        <v>0</v>
      </c>
      <c r="AG32" s="55"/>
      <c r="AH32" s="308"/>
      <c r="AI32" s="424"/>
      <c r="AJ32" s="423"/>
      <c r="AK32" s="289"/>
      <c r="AL32" s="56"/>
      <c r="AM32" s="56"/>
      <c r="AN32" s="56">
        <f>P32+AB32</f>
        <v>0</v>
      </c>
      <c r="AO32" s="56"/>
      <c r="AP32" s="56"/>
      <c r="AQ32" s="57"/>
      <c r="AR32" s="386"/>
      <c r="AS32" s="386"/>
    </row>
    <row r="33" spans="1:45" s="197" customFormat="1" ht="34.15" customHeight="1" x14ac:dyDescent="0.25">
      <c r="A33" s="394"/>
      <c r="B33" s="384"/>
      <c r="C33" s="384">
        <v>63622</v>
      </c>
      <c r="D33" s="556" t="s">
        <v>170</v>
      </c>
      <c r="E33" s="556"/>
      <c r="F33" s="556"/>
      <c r="G33" s="557"/>
      <c r="H33" s="385">
        <f t="shared" si="3"/>
        <v>0</v>
      </c>
      <c r="I33" s="55"/>
      <c r="J33" s="308"/>
      <c r="K33" s="424"/>
      <c r="L33" s="304"/>
      <c r="M33" s="289"/>
      <c r="N33" s="56"/>
      <c r="O33" s="56"/>
      <c r="P33" s="324"/>
      <c r="Q33" s="56"/>
      <c r="R33" s="56"/>
      <c r="S33" s="57"/>
      <c r="T33" s="385">
        <f t="shared" si="5"/>
        <v>10000</v>
      </c>
      <c r="U33" s="55"/>
      <c r="V33" s="308"/>
      <c r="W33" s="424"/>
      <c r="X33" s="304"/>
      <c r="Y33" s="289"/>
      <c r="Z33" s="56"/>
      <c r="AA33" s="56"/>
      <c r="AB33" s="324">
        <v>10000</v>
      </c>
      <c r="AC33" s="56"/>
      <c r="AD33" s="56"/>
      <c r="AE33" s="57"/>
      <c r="AF33" s="385">
        <f t="shared" si="7"/>
        <v>10000</v>
      </c>
      <c r="AG33" s="55"/>
      <c r="AH33" s="308"/>
      <c r="AI33" s="424"/>
      <c r="AJ33" s="423">
        <f>L33+X33</f>
        <v>0</v>
      </c>
      <c r="AK33" s="289"/>
      <c r="AL33" s="56"/>
      <c r="AM33" s="56"/>
      <c r="AN33" s="56">
        <f>P33+AB33</f>
        <v>10000</v>
      </c>
      <c r="AO33" s="56"/>
      <c r="AP33" s="56"/>
      <c r="AQ33" s="57"/>
      <c r="AR33" s="386"/>
      <c r="AS33" s="386"/>
    </row>
    <row r="34" spans="1:45" s="197" customFormat="1" ht="34.15" customHeight="1" x14ac:dyDescent="0.25">
      <c r="A34" s="394"/>
      <c r="B34" s="384"/>
      <c r="C34" s="384">
        <v>63623</v>
      </c>
      <c r="D34" s="556" t="s">
        <v>171</v>
      </c>
      <c r="E34" s="556"/>
      <c r="F34" s="556"/>
      <c r="G34" s="557"/>
      <c r="H34" s="385">
        <f t="shared" si="3"/>
        <v>0</v>
      </c>
      <c r="I34" s="55"/>
      <c r="J34" s="308"/>
      <c r="K34" s="424"/>
      <c r="L34" s="423"/>
      <c r="M34" s="289"/>
      <c r="N34" s="56"/>
      <c r="O34" s="56"/>
      <c r="P34" s="324"/>
      <c r="Q34" s="56"/>
      <c r="R34" s="56"/>
      <c r="S34" s="57"/>
      <c r="T34" s="385">
        <f t="shared" si="5"/>
        <v>0</v>
      </c>
      <c r="U34" s="55"/>
      <c r="V34" s="308"/>
      <c r="W34" s="424"/>
      <c r="X34" s="423"/>
      <c r="Y34" s="289"/>
      <c r="Z34" s="56"/>
      <c r="AA34" s="56"/>
      <c r="AB34" s="324"/>
      <c r="AC34" s="56"/>
      <c r="AD34" s="56"/>
      <c r="AE34" s="57"/>
      <c r="AF34" s="385">
        <f t="shared" si="7"/>
        <v>0</v>
      </c>
      <c r="AG34" s="55"/>
      <c r="AH34" s="308"/>
      <c r="AI34" s="424"/>
      <c r="AJ34" s="423"/>
      <c r="AK34" s="289"/>
      <c r="AL34" s="56"/>
      <c r="AM34" s="56"/>
      <c r="AN34" s="56">
        <f>P34+AB34</f>
        <v>0</v>
      </c>
      <c r="AO34" s="56"/>
      <c r="AP34" s="56"/>
      <c r="AQ34" s="57"/>
      <c r="AR34" s="386"/>
      <c r="AS34" s="386"/>
    </row>
    <row r="35" spans="1:45" s="190" customFormat="1" ht="29.25" customHeight="1" x14ac:dyDescent="0.25">
      <c r="A35" s="515">
        <v>638</v>
      </c>
      <c r="B35" s="516"/>
      <c r="C35" s="516"/>
      <c r="D35" s="517" t="s">
        <v>148</v>
      </c>
      <c r="E35" s="517"/>
      <c r="F35" s="517"/>
      <c r="G35" s="518"/>
      <c r="H35" s="237">
        <f t="shared" si="3"/>
        <v>3312900</v>
      </c>
      <c r="I35" s="315">
        <f>SUM(I36:I43)</f>
        <v>0</v>
      </c>
      <c r="J35" s="263">
        <f t="shared" ref="J35:S35" si="26">SUM(J36:J43)</f>
        <v>0</v>
      </c>
      <c r="K35" s="239">
        <f t="shared" si="26"/>
        <v>0</v>
      </c>
      <c r="L35" s="303">
        <f t="shared" si="26"/>
        <v>0</v>
      </c>
      <c r="M35" s="240">
        <f t="shared" si="26"/>
        <v>0</v>
      </c>
      <c r="N35" s="241">
        <f t="shared" si="26"/>
        <v>0</v>
      </c>
      <c r="O35" s="241">
        <f t="shared" si="26"/>
        <v>3312900</v>
      </c>
      <c r="P35" s="241">
        <f t="shared" si="26"/>
        <v>0</v>
      </c>
      <c r="Q35" s="241">
        <f t="shared" si="26"/>
        <v>0</v>
      </c>
      <c r="R35" s="241">
        <f t="shared" si="26"/>
        <v>0</v>
      </c>
      <c r="S35" s="239">
        <f t="shared" si="26"/>
        <v>0</v>
      </c>
      <c r="T35" s="237">
        <f t="shared" si="5"/>
        <v>37000</v>
      </c>
      <c r="U35" s="315">
        <f>SUM(U36:U43)</f>
        <v>0</v>
      </c>
      <c r="V35" s="263">
        <f t="shared" ref="V35:AE35" si="27">SUM(V36:V43)</f>
        <v>0</v>
      </c>
      <c r="W35" s="239">
        <f t="shared" si="27"/>
        <v>0</v>
      </c>
      <c r="X35" s="303">
        <f t="shared" si="27"/>
        <v>0</v>
      </c>
      <c r="Y35" s="240">
        <f t="shared" si="27"/>
        <v>0</v>
      </c>
      <c r="Z35" s="241">
        <f t="shared" si="27"/>
        <v>0</v>
      </c>
      <c r="AA35" s="241">
        <f t="shared" si="27"/>
        <v>37000</v>
      </c>
      <c r="AB35" s="241">
        <f t="shared" si="27"/>
        <v>0</v>
      </c>
      <c r="AC35" s="241">
        <f t="shared" si="27"/>
        <v>0</v>
      </c>
      <c r="AD35" s="241">
        <f t="shared" si="27"/>
        <v>0</v>
      </c>
      <c r="AE35" s="239">
        <f t="shared" si="27"/>
        <v>0</v>
      </c>
      <c r="AF35" s="237">
        <f t="shared" si="7"/>
        <v>3349900</v>
      </c>
      <c r="AG35" s="315">
        <f>SUM(AG36:AG43)</f>
        <v>0</v>
      </c>
      <c r="AH35" s="263">
        <f t="shared" ref="AH35:AQ35" si="28">SUM(AH36:AH43)</f>
        <v>0</v>
      </c>
      <c r="AI35" s="239">
        <f t="shared" si="28"/>
        <v>0</v>
      </c>
      <c r="AJ35" s="303">
        <f t="shared" si="28"/>
        <v>0</v>
      </c>
      <c r="AK35" s="240">
        <f t="shared" si="28"/>
        <v>0</v>
      </c>
      <c r="AL35" s="241">
        <f t="shared" si="28"/>
        <v>0</v>
      </c>
      <c r="AM35" s="241">
        <f t="shared" si="28"/>
        <v>3349900</v>
      </c>
      <c r="AN35" s="241">
        <f t="shared" si="28"/>
        <v>0</v>
      </c>
      <c r="AO35" s="241">
        <f t="shared" si="28"/>
        <v>0</v>
      </c>
      <c r="AP35" s="241">
        <f t="shared" si="28"/>
        <v>0</v>
      </c>
      <c r="AQ35" s="239">
        <f t="shared" si="28"/>
        <v>0</v>
      </c>
      <c r="AR35" s="243"/>
      <c r="AS35" s="243"/>
    </row>
    <row r="36" spans="1:45" s="197" customFormat="1" ht="27" customHeight="1" x14ac:dyDescent="0.25">
      <c r="A36" s="394"/>
      <c r="B36" s="384"/>
      <c r="C36" s="384">
        <v>63811</v>
      </c>
      <c r="D36" s="556" t="s">
        <v>172</v>
      </c>
      <c r="E36" s="556"/>
      <c r="F36" s="556"/>
      <c r="G36" s="557"/>
      <c r="H36" s="385">
        <f t="shared" si="3"/>
        <v>3312900</v>
      </c>
      <c r="I36" s="55"/>
      <c r="J36" s="308"/>
      <c r="K36" s="308"/>
      <c r="L36" s="423"/>
      <c r="M36" s="324"/>
      <c r="N36" s="56"/>
      <c r="O36" s="324">
        <v>3312900</v>
      </c>
      <c r="P36" s="56"/>
      <c r="Q36" s="56"/>
      <c r="R36" s="56"/>
      <c r="S36" s="57"/>
      <c r="T36" s="385">
        <f t="shared" si="5"/>
        <v>37000</v>
      </c>
      <c r="U36" s="55"/>
      <c r="V36" s="308"/>
      <c r="W36" s="308"/>
      <c r="X36" s="423"/>
      <c r="Y36" s="324"/>
      <c r="Z36" s="56"/>
      <c r="AA36" s="324">
        <v>37000</v>
      </c>
      <c r="AB36" s="56"/>
      <c r="AC36" s="56"/>
      <c r="AD36" s="56"/>
      <c r="AE36" s="57"/>
      <c r="AF36" s="385">
        <f t="shared" si="7"/>
        <v>3349900</v>
      </c>
      <c r="AG36" s="55"/>
      <c r="AH36" s="308"/>
      <c r="AI36" s="56">
        <f>K36+W36</f>
        <v>0</v>
      </c>
      <c r="AJ36" s="423"/>
      <c r="AK36" s="56">
        <f>M36+Y36</f>
        <v>0</v>
      </c>
      <c r="AL36" s="56"/>
      <c r="AM36" s="56">
        <f t="shared" ref="AM36:AM43" si="29">O36+AA36</f>
        <v>3349900</v>
      </c>
      <c r="AN36" s="56"/>
      <c r="AO36" s="56"/>
      <c r="AP36" s="56"/>
      <c r="AQ36" s="57"/>
      <c r="AR36" s="386"/>
      <c r="AS36" s="386"/>
    </row>
    <row r="37" spans="1:45" s="197" customFormat="1" ht="27" customHeight="1" x14ac:dyDescent="0.25">
      <c r="A37" s="394"/>
      <c r="B37" s="384"/>
      <c r="C37" s="384">
        <v>63812</v>
      </c>
      <c r="D37" s="556" t="s">
        <v>173</v>
      </c>
      <c r="E37" s="556"/>
      <c r="F37" s="556"/>
      <c r="G37" s="557"/>
      <c r="H37" s="385">
        <f t="shared" si="3"/>
        <v>0</v>
      </c>
      <c r="I37" s="55"/>
      <c r="J37" s="308"/>
      <c r="K37" s="308"/>
      <c r="L37" s="423"/>
      <c r="M37" s="324"/>
      <c r="N37" s="56"/>
      <c r="O37" s="324"/>
      <c r="P37" s="56"/>
      <c r="Q37" s="56"/>
      <c r="R37" s="56"/>
      <c r="S37" s="57"/>
      <c r="T37" s="385">
        <f t="shared" si="5"/>
        <v>0</v>
      </c>
      <c r="U37" s="55"/>
      <c r="V37" s="308"/>
      <c r="W37" s="308"/>
      <c r="X37" s="423"/>
      <c r="Y37" s="324"/>
      <c r="Z37" s="56"/>
      <c r="AA37" s="324"/>
      <c r="AB37" s="56"/>
      <c r="AC37" s="56"/>
      <c r="AD37" s="56"/>
      <c r="AE37" s="57"/>
      <c r="AF37" s="385">
        <f t="shared" si="7"/>
        <v>0</v>
      </c>
      <c r="AG37" s="55"/>
      <c r="AH37" s="308"/>
      <c r="AI37" s="56">
        <f>K37+W37</f>
        <v>0</v>
      </c>
      <c r="AJ37" s="423"/>
      <c r="AK37" s="56">
        <f t="shared" ref="AK37:AK43" si="30">M37+Y37</f>
        <v>0</v>
      </c>
      <c r="AL37" s="56"/>
      <c r="AM37" s="56">
        <f t="shared" si="29"/>
        <v>0</v>
      </c>
      <c r="AN37" s="56"/>
      <c r="AO37" s="56"/>
      <c r="AP37" s="56"/>
      <c r="AQ37" s="57"/>
      <c r="AR37" s="386"/>
      <c r="AS37" s="386"/>
    </row>
    <row r="38" spans="1:45" s="197" customFormat="1" ht="39" customHeight="1" x14ac:dyDescent="0.25">
      <c r="A38" s="394"/>
      <c r="B38" s="384"/>
      <c r="C38" s="384" t="s">
        <v>174</v>
      </c>
      <c r="D38" s="556" t="s">
        <v>175</v>
      </c>
      <c r="E38" s="556"/>
      <c r="F38" s="556"/>
      <c r="G38" s="557"/>
      <c r="H38" s="385">
        <f t="shared" si="3"/>
        <v>0</v>
      </c>
      <c r="I38" s="55"/>
      <c r="J38" s="308"/>
      <c r="K38" s="424"/>
      <c r="L38" s="423"/>
      <c r="M38" s="324"/>
      <c r="N38" s="56"/>
      <c r="O38" s="324"/>
      <c r="P38" s="56"/>
      <c r="Q38" s="56"/>
      <c r="R38" s="56"/>
      <c r="S38" s="57"/>
      <c r="T38" s="385">
        <f t="shared" si="5"/>
        <v>0</v>
      </c>
      <c r="U38" s="55"/>
      <c r="V38" s="308"/>
      <c r="W38" s="424"/>
      <c r="X38" s="423"/>
      <c r="Y38" s="324"/>
      <c r="Z38" s="56"/>
      <c r="AA38" s="324"/>
      <c r="AB38" s="56"/>
      <c r="AC38" s="56"/>
      <c r="AD38" s="56"/>
      <c r="AE38" s="57"/>
      <c r="AF38" s="385">
        <f t="shared" si="7"/>
        <v>0</v>
      </c>
      <c r="AG38" s="55"/>
      <c r="AH38" s="308"/>
      <c r="AI38" s="424"/>
      <c r="AJ38" s="423"/>
      <c r="AK38" s="56">
        <f t="shared" si="30"/>
        <v>0</v>
      </c>
      <c r="AL38" s="56"/>
      <c r="AM38" s="56">
        <f t="shared" si="29"/>
        <v>0</v>
      </c>
      <c r="AN38" s="56"/>
      <c r="AO38" s="56"/>
      <c r="AP38" s="56"/>
      <c r="AQ38" s="57"/>
      <c r="AR38" s="386"/>
      <c r="AS38" s="386"/>
    </row>
    <row r="39" spans="1:45" s="197" customFormat="1" ht="27" customHeight="1" x14ac:dyDescent="0.25">
      <c r="A39" s="394"/>
      <c r="B39" s="384"/>
      <c r="C39" s="384" t="s">
        <v>176</v>
      </c>
      <c r="D39" s="556" t="s">
        <v>177</v>
      </c>
      <c r="E39" s="556"/>
      <c r="F39" s="556"/>
      <c r="G39" s="557"/>
      <c r="H39" s="385">
        <f t="shared" si="3"/>
        <v>0</v>
      </c>
      <c r="I39" s="55"/>
      <c r="J39" s="308"/>
      <c r="K39" s="424"/>
      <c r="L39" s="423"/>
      <c r="M39" s="324"/>
      <c r="N39" s="56"/>
      <c r="O39" s="324"/>
      <c r="P39" s="56"/>
      <c r="Q39" s="56"/>
      <c r="R39" s="56"/>
      <c r="S39" s="57"/>
      <c r="T39" s="385">
        <f t="shared" si="5"/>
        <v>0</v>
      </c>
      <c r="U39" s="55"/>
      <c r="V39" s="308"/>
      <c r="W39" s="424"/>
      <c r="X39" s="423"/>
      <c r="Y39" s="324"/>
      <c r="Z39" s="56"/>
      <c r="AA39" s="324"/>
      <c r="AB39" s="56"/>
      <c r="AC39" s="56"/>
      <c r="AD39" s="56"/>
      <c r="AE39" s="57"/>
      <c r="AF39" s="385">
        <f t="shared" si="7"/>
        <v>0</v>
      </c>
      <c r="AG39" s="55"/>
      <c r="AH39" s="308"/>
      <c r="AI39" s="424"/>
      <c r="AJ39" s="423"/>
      <c r="AK39" s="56">
        <f t="shared" si="30"/>
        <v>0</v>
      </c>
      <c r="AL39" s="56"/>
      <c r="AM39" s="56">
        <f t="shared" si="29"/>
        <v>0</v>
      </c>
      <c r="AN39" s="56"/>
      <c r="AO39" s="56"/>
      <c r="AP39" s="56"/>
      <c r="AQ39" s="57"/>
      <c r="AR39" s="386"/>
      <c r="AS39" s="386"/>
    </row>
    <row r="40" spans="1:45" s="197" customFormat="1" ht="27" customHeight="1" x14ac:dyDescent="0.25">
      <c r="A40" s="394"/>
      <c r="B40" s="384"/>
      <c r="C40" s="384">
        <v>63821</v>
      </c>
      <c r="D40" s="556" t="s">
        <v>178</v>
      </c>
      <c r="E40" s="556"/>
      <c r="F40" s="556"/>
      <c r="G40" s="557"/>
      <c r="H40" s="385">
        <f t="shared" si="3"/>
        <v>0</v>
      </c>
      <c r="I40" s="55"/>
      <c r="J40" s="308"/>
      <c r="K40" s="424"/>
      <c r="L40" s="423"/>
      <c r="M40" s="324"/>
      <c r="N40" s="56"/>
      <c r="O40" s="324"/>
      <c r="P40" s="56"/>
      <c r="Q40" s="56"/>
      <c r="R40" s="56"/>
      <c r="S40" s="57"/>
      <c r="T40" s="385">
        <f t="shared" si="5"/>
        <v>0</v>
      </c>
      <c r="U40" s="55"/>
      <c r="V40" s="308"/>
      <c r="W40" s="424"/>
      <c r="X40" s="423"/>
      <c r="Y40" s="324"/>
      <c r="Z40" s="56"/>
      <c r="AA40" s="324"/>
      <c r="AB40" s="56"/>
      <c r="AC40" s="56"/>
      <c r="AD40" s="56"/>
      <c r="AE40" s="57"/>
      <c r="AF40" s="385">
        <f t="shared" si="7"/>
        <v>0</v>
      </c>
      <c r="AG40" s="55"/>
      <c r="AH40" s="308"/>
      <c r="AI40" s="424"/>
      <c r="AJ40" s="423"/>
      <c r="AK40" s="56">
        <f t="shared" si="30"/>
        <v>0</v>
      </c>
      <c r="AL40" s="56"/>
      <c r="AM40" s="56">
        <f t="shared" si="29"/>
        <v>0</v>
      </c>
      <c r="AN40" s="56"/>
      <c r="AO40" s="56"/>
      <c r="AP40" s="56"/>
      <c r="AQ40" s="57"/>
      <c r="AR40" s="386"/>
      <c r="AS40" s="386"/>
    </row>
    <row r="41" spans="1:45" s="197" customFormat="1" ht="27" customHeight="1" x14ac:dyDescent="0.25">
      <c r="A41" s="394"/>
      <c r="B41" s="384"/>
      <c r="C41" s="384">
        <v>63822</v>
      </c>
      <c r="D41" s="556" t="s">
        <v>179</v>
      </c>
      <c r="E41" s="556"/>
      <c r="F41" s="556"/>
      <c r="G41" s="557"/>
      <c r="H41" s="385">
        <f t="shared" si="3"/>
        <v>0</v>
      </c>
      <c r="I41" s="55"/>
      <c r="J41" s="308"/>
      <c r="K41" s="424"/>
      <c r="L41" s="423"/>
      <c r="M41" s="324"/>
      <c r="N41" s="56"/>
      <c r="O41" s="324"/>
      <c r="P41" s="56"/>
      <c r="Q41" s="56"/>
      <c r="R41" s="56"/>
      <c r="S41" s="57"/>
      <c r="T41" s="385">
        <f t="shared" si="5"/>
        <v>0</v>
      </c>
      <c r="U41" s="55"/>
      <c r="V41" s="308"/>
      <c r="W41" s="424"/>
      <c r="X41" s="423"/>
      <c r="Y41" s="324"/>
      <c r="Z41" s="56"/>
      <c r="AA41" s="324"/>
      <c r="AB41" s="56"/>
      <c r="AC41" s="56"/>
      <c r="AD41" s="56"/>
      <c r="AE41" s="57"/>
      <c r="AF41" s="385">
        <f t="shared" si="7"/>
        <v>0</v>
      </c>
      <c r="AG41" s="55"/>
      <c r="AH41" s="308"/>
      <c r="AI41" s="424"/>
      <c r="AJ41" s="423"/>
      <c r="AK41" s="56">
        <f t="shared" si="30"/>
        <v>0</v>
      </c>
      <c r="AL41" s="56"/>
      <c r="AM41" s="56">
        <f t="shared" si="29"/>
        <v>0</v>
      </c>
      <c r="AN41" s="56"/>
      <c r="AO41" s="56"/>
      <c r="AP41" s="56"/>
      <c r="AQ41" s="57"/>
      <c r="AR41" s="386"/>
      <c r="AS41" s="386"/>
    </row>
    <row r="42" spans="1:45" s="197" customFormat="1" ht="39.6" customHeight="1" x14ac:dyDescent="0.25">
      <c r="A42" s="394"/>
      <c r="B42" s="384"/>
      <c r="C42" s="384" t="s">
        <v>180</v>
      </c>
      <c r="D42" s="556" t="s">
        <v>181</v>
      </c>
      <c r="E42" s="556"/>
      <c r="F42" s="556"/>
      <c r="G42" s="557"/>
      <c r="H42" s="385">
        <f t="shared" si="3"/>
        <v>0</v>
      </c>
      <c r="I42" s="55"/>
      <c r="J42" s="308"/>
      <c r="K42" s="424"/>
      <c r="L42" s="423"/>
      <c r="M42" s="324"/>
      <c r="N42" s="56"/>
      <c r="O42" s="324"/>
      <c r="P42" s="56"/>
      <c r="Q42" s="56"/>
      <c r="R42" s="56"/>
      <c r="S42" s="57"/>
      <c r="T42" s="385">
        <f t="shared" si="5"/>
        <v>0</v>
      </c>
      <c r="U42" s="55"/>
      <c r="V42" s="308"/>
      <c r="W42" s="424"/>
      <c r="X42" s="423"/>
      <c r="Y42" s="324"/>
      <c r="Z42" s="56"/>
      <c r="AA42" s="324"/>
      <c r="AB42" s="56"/>
      <c r="AC42" s="56"/>
      <c r="AD42" s="56"/>
      <c r="AE42" s="57"/>
      <c r="AF42" s="385">
        <f t="shared" si="7"/>
        <v>0</v>
      </c>
      <c r="AG42" s="55"/>
      <c r="AH42" s="308"/>
      <c r="AI42" s="424"/>
      <c r="AJ42" s="423"/>
      <c r="AK42" s="56">
        <f t="shared" si="30"/>
        <v>0</v>
      </c>
      <c r="AL42" s="56"/>
      <c r="AM42" s="56">
        <f t="shared" si="29"/>
        <v>0</v>
      </c>
      <c r="AN42" s="56"/>
      <c r="AO42" s="56"/>
      <c r="AP42" s="56"/>
      <c r="AQ42" s="57"/>
      <c r="AR42" s="386"/>
      <c r="AS42" s="386"/>
    </row>
    <row r="43" spans="1:45" s="197" customFormat="1" ht="27" customHeight="1" x14ac:dyDescent="0.25">
      <c r="A43" s="394"/>
      <c r="B43" s="384"/>
      <c r="C43" s="384" t="s">
        <v>182</v>
      </c>
      <c r="D43" s="556" t="s">
        <v>183</v>
      </c>
      <c r="E43" s="556"/>
      <c r="F43" s="556"/>
      <c r="G43" s="557"/>
      <c r="H43" s="385">
        <f t="shared" si="3"/>
        <v>0</v>
      </c>
      <c r="I43" s="55"/>
      <c r="J43" s="308"/>
      <c r="K43" s="424"/>
      <c r="L43" s="423"/>
      <c r="M43" s="324"/>
      <c r="N43" s="56"/>
      <c r="O43" s="324"/>
      <c r="P43" s="56"/>
      <c r="Q43" s="56"/>
      <c r="R43" s="56"/>
      <c r="S43" s="57"/>
      <c r="T43" s="385">
        <f t="shared" si="5"/>
        <v>0</v>
      </c>
      <c r="U43" s="55"/>
      <c r="V43" s="308"/>
      <c r="W43" s="424"/>
      <c r="X43" s="423"/>
      <c r="Y43" s="324"/>
      <c r="Z43" s="56"/>
      <c r="AA43" s="324"/>
      <c r="AB43" s="56"/>
      <c r="AC43" s="56"/>
      <c r="AD43" s="56"/>
      <c r="AE43" s="57"/>
      <c r="AF43" s="385">
        <f t="shared" si="7"/>
        <v>0</v>
      </c>
      <c r="AG43" s="55"/>
      <c r="AH43" s="308"/>
      <c r="AI43" s="424"/>
      <c r="AJ43" s="423"/>
      <c r="AK43" s="56">
        <f t="shared" si="30"/>
        <v>0</v>
      </c>
      <c r="AL43" s="56"/>
      <c r="AM43" s="56">
        <f t="shared" si="29"/>
        <v>0</v>
      </c>
      <c r="AN43" s="56"/>
      <c r="AO43" s="56"/>
      <c r="AP43" s="56"/>
      <c r="AQ43" s="57"/>
      <c r="AR43" s="386"/>
      <c r="AS43" s="386"/>
    </row>
    <row r="44" spans="1:45" s="190" customFormat="1" ht="29.25" customHeight="1" x14ac:dyDescent="0.25">
      <c r="A44" s="515">
        <v>639</v>
      </c>
      <c r="B44" s="516"/>
      <c r="C44" s="516"/>
      <c r="D44" s="517" t="s">
        <v>184</v>
      </c>
      <c r="E44" s="517"/>
      <c r="F44" s="517"/>
      <c r="G44" s="518"/>
      <c r="H44" s="237">
        <f t="shared" si="3"/>
        <v>56911</v>
      </c>
      <c r="I44" s="315">
        <f>SUM(I45:I48)</f>
        <v>0</v>
      </c>
      <c r="J44" s="263">
        <f t="shared" ref="J44:S44" si="31">SUM(J45:J48)</f>
        <v>0</v>
      </c>
      <c r="K44" s="239">
        <f t="shared" si="31"/>
        <v>56911</v>
      </c>
      <c r="L44" s="303">
        <f t="shared" si="31"/>
        <v>0</v>
      </c>
      <c r="M44" s="240">
        <f t="shared" si="31"/>
        <v>0</v>
      </c>
      <c r="N44" s="241">
        <f t="shared" si="31"/>
        <v>0</v>
      </c>
      <c r="O44" s="241">
        <f t="shared" si="31"/>
        <v>0</v>
      </c>
      <c r="P44" s="241">
        <f t="shared" si="31"/>
        <v>0</v>
      </c>
      <c r="Q44" s="241">
        <f t="shared" si="31"/>
        <v>0</v>
      </c>
      <c r="R44" s="241">
        <f t="shared" si="31"/>
        <v>0</v>
      </c>
      <c r="S44" s="239">
        <f t="shared" si="31"/>
        <v>0</v>
      </c>
      <c r="T44" s="237">
        <f t="shared" si="5"/>
        <v>-4011</v>
      </c>
      <c r="U44" s="315">
        <f>SUM(U45:U48)</f>
        <v>0</v>
      </c>
      <c r="V44" s="263">
        <f t="shared" ref="V44:AE44" si="32">SUM(V45:V48)</f>
        <v>0</v>
      </c>
      <c r="W44" s="239">
        <f t="shared" si="32"/>
        <v>-4011</v>
      </c>
      <c r="X44" s="303">
        <f t="shared" si="32"/>
        <v>0</v>
      </c>
      <c r="Y44" s="240">
        <f t="shared" si="32"/>
        <v>0</v>
      </c>
      <c r="Z44" s="241">
        <f t="shared" si="32"/>
        <v>0</v>
      </c>
      <c r="AA44" s="241">
        <f t="shared" si="32"/>
        <v>0</v>
      </c>
      <c r="AB44" s="241">
        <f t="shared" si="32"/>
        <v>0</v>
      </c>
      <c r="AC44" s="241">
        <f t="shared" si="32"/>
        <v>0</v>
      </c>
      <c r="AD44" s="241">
        <f t="shared" si="32"/>
        <v>0</v>
      </c>
      <c r="AE44" s="239">
        <f t="shared" si="32"/>
        <v>0</v>
      </c>
      <c r="AF44" s="237">
        <f t="shared" si="7"/>
        <v>52900</v>
      </c>
      <c r="AG44" s="315">
        <f>SUM(AG45:AG48)</f>
        <v>0</v>
      </c>
      <c r="AH44" s="263">
        <f t="shared" ref="AH44:AQ44" si="33">SUM(AH45:AH48)</f>
        <v>0</v>
      </c>
      <c r="AI44" s="239">
        <f t="shared" si="33"/>
        <v>52900</v>
      </c>
      <c r="AJ44" s="303">
        <f t="shared" si="33"/>
        <v>0</v>
      </c>
      <c r="AK44" s="240">
        <f t="shared" si="33"/>
        <v>0</v>
      </c>
      <c r="AL44" s="241">
        <f t="shared" si="33"/>
        <v>0</v>
      </c>
      <c r="AM44" s="241">
        <f t="shared" si="33"/>
        <v>0</v>
      </c>
      <c r="AN44" s="241">
        <f t="shared" si="33"/>
        <v>0</v>
      </c>
      <c r="AO44" s="241">
        <f t="shared" si="33"/>
        <v>0</v>
      </c>
      <c r="AP44" s="241">
        <f t="shared" si="33"/>
        <v>0</v>
      </c>
      <c r="AQ44" s="239">
        <f t="shared" si="33"/>
        <v>0</v>
      </c>
      <c r="AR44" s="243"/>
      <c r="AS44" s="243"/>
    </row>
    <row r="45" spans="1:45" s="197" customFormat="1" ht="27.6" hidden="1" customHeight="1" x14ac:dyDescent="0.3">
      <c r="A45" s="394"/>
      <c r="B45" s="384"/>
      <c r="C45" s="384">
        <v>63911</v>
      </c>
      <c r="D45" s="556" t="s">
        <v>185</v>
      </c>
      <c r="E45" s="556"/>
      <c r="F45" s="556"/>
      <c r="G45" s="557"/>
      <c r="H45" s="385">
        <f t="shared" si="3"/>
        <v>0</v>
      </c>
      <c r="I45" s="55"/>
      <c r="J45" s="308"/>
      <c r="K45" s="424"/>
      <c r="L45" s="423"/>
      <c r="M45" s="289"/>
      <c r="N45" s="56"/>
      <c r="O45" s="324"/>
      <c r="P45" s="56"/>
      <c r="Q45" s="56"/>
      <c r="R45" s="56"/>
      <c r="S45" s="57"/>
      <c r="T45" s="385">
        <f t="shared" si="5"/>
        <v>0</v>
      </c>
      <c r="U45" s="55"/>
      <c r="V45" s="308"/>
      <c r="W45" s="424"/>
      <c r="X45" s="423"/>
      <c r="Y45" s="289"/>
      <c r="Z45" s="56"/>
      <c r="AA45" s="324"/>
      <c r="AB45" s="56"/>
      <c r="AC45" s="56"/>
      <c r="AD45" s="56"/>
      <c r="AE45" s="57"/>
      <c r="AF45" s="385">
        <f t="shared" si="7"/>
        <v>0</v>
      </c>
      <c r="AG45" s="55"/>
      <c r="AH45" s="308"/>
      <c r="AI45" s="424"/>
      <c r="AJ45" s="423"/>
      <c r="AK45" s="289"/>
      <c r="AL45" s="56"/>
      <c r="AM45" s="56"/>
      <c r="AN45" s="56"/>
      <c r="AO45" s="56"/>
      <c r="AP45" s="56"/>
      <c r="AQ45" s="57"/>
      <c r="AR45" s="386"/>
      <c r="AS45" s="386"/>
    </row>
    <row r="46" spans="1:45" s="197" customFormat="1" ht="24.6" hidden="1" customHeight="1" x14ac:dyDescent="0.3">
      <c r="A46" s="394"/>
      <c r="B46" s="384"/>
      <c r="C46" s="384">
        <v>63921</v>
      </c>
      <c r="D46" s="556" t="s">
        <v>186</v>
      </c>
      <c r="E46" s="556"/>
      <c r="F46" s="556"/>
      <c r="G46" s="557"/>
      <c r="H46" s="385">
        <f t="shared" si="3"/>
        <v>0</v>
      </c>
      <c r="I46" s="55"/>
      <c r="J46" s="308"/>
      <c r="K46" s="424"/>
      <c r="L46" s="423"/>
      <c r="M46" s="289"/>
      <c r="N46" s="56"/>
      <c r="O46" s="324"/>
      <c r="P46" s="56"/>
      <c r="Q46" s="56"/>
      <c r="R46" s="56"/>
      <c r="S46" s="57"/>
      <c r="T46" s="385">
        <f t="shared" si="5"/>
        <v>0</v>
      </c>
      <c r="U46" s="55"/>
      <c r="V46" s="308"/>
      <c r="W46" s="424"/>
      <c r="X46" s="423"/>
      <c r="Y46" s="289"/>
      <c r="Z46" s="56"/>
      <c r="AA46" s="324"/>
      <c r="AB46" s="56"/>
      <c r="AC46" s="56"/>
      <c r="AD46" s="56"/>
      <c r="AE46" s="57"/>
      <c r="AF46" s="385">
        <f t="shared" si="7"/>
        <v>0</v>
      </c>
      <c r="AG46" s="55"/>
      <c r="AH46" s="308"/>
      <c r="AI46" s="424"/>
      <c r="AJ46" s="423"/>
      <c r="AK46" s="289"/>
      <c r="AL46" s="56"/>
      <c r="AM46" s="56"/>
      <c r="AN46" s="56"/>
      <c r="AO46" s="56"/>
      <c r="AP46" s="56"/>
      <c r="AQ46" s="57"/>
      <c r="AR46" s="386"/>
      <c r="AS46" s="386"/>
    </row>
    <row r="47" spans="1:45" s="197" customFormat="1" ht="39" customHeight="1" x14ac:dyDescent="0.25">
      <c r="A47" s="394"/>
      <c r="B47" s="384"/>
      <c r="C47" s="384">
        <v>63931</v>
      </c>
      <c r="D47" s="556" t="s">
        <v>187</v>
      </c>
      <c r="E47" s="556"/>
      <c r="F47" s="556"/>
      <c r="G47" s="557"/>
      <c r="H47" s="385">
        <f t="shared" si="3"/>
        <v>56911</v>
      </c>
      <c r="I47" s="55"/>
      <c r="J47" s="308"/>
      <c r="K47" s="324">
        <v>56911</v>
      </c>
      <c r="L47" s="423"/>
      <c r="M47" s="289"/>
      <c r="N47" s="56"/>
      <c r="O47" s="324"/>
      <c r="P47" s="56"/>
      <c r="Q47" s="56"/>
      <c r="R47" s="56"/>
      <c r="S47" s="57"/>
      <c r="T47" s="385">
        <f t="shared" si="5"/>
        <v>-4011</v>
      </c>
      <c r="U47" s="55"/>
      <c r="V47" s="308"/>
      <c r="W47" s="324">
        <v>-4011</v>
      </c>
      <c r="X47" s="423"/>
      <c r="Y47" s="289"/>
      <c r="Z47" s="56"/>
      <c r="AA47" s="324"/>
      <c r="AB47" s="56"/>
      <c r="AC47" s="56"/>
      <c r="AD47" s="56"/>
      <c r="AE47" s="57"/>
      <c r="AF47" s="385">
        <f t="shared" si="7"/>
        <v>52900</v>
      </c>
      <c r="AG47" s="55"/>
      <c r="AH47" s="308"/>
      <c r="AI47" s="424">
        <f>K47+W47</f>
        <v>52900</v>
      </c>
      <c r="AJ47" s="423"/>
      <c r="AK47" s="289"/>
      <c r="AL47" s="56"/>
      <c r="AM47" s="56">
        <f>O47+AA47</f>
        <v>0</v>
      </c>
      <c r="AN47" s="56"/>
      <c r="AO47" s="56"/>
      <c r="AP47" s="56"/>
      <c r="AQ47" s="57"/>
      <c r="AR47" s="386"/>
      <c r="AS47" s="386"/>
    </row>
    <row r="48" spans="1:45" s="197" customFormat="1" ht="38.450000000000003" customHeight="1" x14ac:dyDescent="0.25">
      <c r="A48" s="394"/>
      <c r="B48" s="384"/>
      <c r="C48" s="384">
        <v>63941</v>
      </c>
      <c r="D48" s="556" t="s">
        <v>188</v>
      </c>
      <c r="E48" s="556"/>
      <c r="F48" s="556"/>
      <c r="G48" s="557"/>
      <c r="H48" s="385">
        <f t="shared" si="3"/>
        <v>0</v>
      </c>
      <c r="I48" s="55"/>
      <c r="J48" s="308"/>
      <c r="K48" s="324"/>
      <c r="L48" s="423"/>
      <c r="M48" s="289"/>
      <c r="N48" s="56"/>
      <c r="O48" s="324"/>
      <c r="P48" s="56"/>
      <c r="Q48" s="56"/>
      <c r="R48" s="56"/>
      <c r="S48" s="57"/>
      <c r="T48" s="385">
        <f t="shared" si="5"/>
        <v>0</v>
      </c>
      <c r="U48" s="55"/>
      <c r="V48" s="308"/>
      <c r="W48" s="324"/>
      <c r="X48" s="423"/>
      <c r="Y48" s="289"/>
      <c r="Z48" s="56"/>
      <c r="AA48" s="324"/>
      <c r="AB48" s="56"/>
      <c r="AC48" s="56"/>
      <c r="AD48" s="56"/>
      <c r="AE48" s="57"/>
      <c r="AF48" s="385">
        <f t="shared" si="7"/>
        <v>0</v>
      </c>
      <c r="AG48" s="55"/>
      <c r="AH48" s="308"/>
      <c r="AI48" s="424">
        <f>K48+W48</f>
        <v>0</v>
      </c>
      <c r="AJ48" s="423"/>
      <c r="AK48" s="289"/>
      <c r="AL48" s="56"/>
      <c r="AM48" s="56">
        <f>O48+AA48</f>
        <v>0</v>
      </c>
      <c r="AN48" s="56"/>
      <c r="AO48" s="56"/>
      <c r="AP48" s="56"/>
      <c r="AQ48" s="57"/>
      <c r="AR48" s="386"/>
      <c r="AS48" s="386"/>
    </row>
    <row r="49" spans="1:45" s="190" customFormat="1" ht="15" x14ac:dyDescent="0.25">
      <c r="A49" s="515">
        <v>64</v>
      </c>
      <c r="B49" s="516"/>
      <c r="C49" s="316"/>
      <c r="D49" s="517" t="s">
        <v>52</v>
      </c>
      <c r="E49" s="517"/>
      <c r="F49" s="517"/>
      <c r="G49" s="518"/>
      <c r="H49" s="237">
        <f t="shared" si="3"/>
        <v>7000</v>
      </c>
      <c r="I49" s="315">
        <f t="shared" ref="I49:S49" si="34">I50+I57</f>
        <v>0</v>
      </c>
      <c r="J49" s="263">
        <f t="shared" si="34"/>
        <v>0</v>
      </c>
      <c r="K49" s="239">
        <f t="shared" si="34"/>
        <v>0</v>
      </c>
      <c r="L49" s="303">
        <f t="shared" si="34"/>
        <v>0</v>
      </c>
      <c r="M49" s="240">
        <f t="shared" si="34"/>
        <v>7000</v>
      </c>
      <c r="N49" s="241">
        <f t="shared" si="34"/>
        <v>0</v>
      </c>
      <c r="O49" s="241">
        <f t="shared" si="34"/>
        <v>0</v>
      </c>
      <c r="P49" s="241">
        <f t="shared" si="34"/>
        <v>0</v>
      </c>
      <c r="Q49" s="241">
        <f t="shared" si="34"/>
        <v>0</v>
      </c>
      <c r="R49" s="241">
        <f t="shared" si="34"/>
        <v>0</v>
      </c>
      <c r="S49" s="239">
        <f t="shared" si="34"/>
        <v>0</v>
      </c>
      <c r="T49" s="237">
        <f t="shared" si="5"/>
        <v>0</v>
      </c>
      <c r="U49" s="315">
        <f t="shared" ref="U49:AE49" si="35">U50+U57</f>
        <v>0</v>
      </c>
      <c r="V49" s="263">
        <f t="shared" si="35"/>
        <v>0</v>
      </c>
      <c r="W49" s="239">
        <f t="shared" si="35"/>
        <v>0</v>
      </c>
      <c r="X49" s="303">
        <f t="shared" si="35"/>
        <v>0</v>
      </c>
      <c r="Y49" s="240">
        <f t="shared" si="35"/>
        <v>0</v>
      </c>
      <c r="Z49" s="241">
        <f t="shared" si="35"/>
        <v>0</v>
      </c>
      <c r="AA49" s="241">
        <f t="shared" si="35"/>
        <v>0</v>
      </c>
      <c r="AB49" s="241">
        <f t="shared" si="35"/>
        <v>0</v>
      </c>
      <c r="AC49" s="241">
        <f t="shared" si="35"/>
        <v>0</v>
      </c>
      <c r="AD49" s="241">
        <f t="shared" si="35"/>
        <v>0</v>
      </c>
      <c r="AE49" s="239">
        <f t="shared" si="35"/>
        <v>0</v>
      </c>
      <c r="AF49" s="237">
        <f t="shared" si="7"/>
        <v>7000</v>
      </c>
      <c r="AG49" s="315">
        <f t="shared" ref="AG49:AQ49" si="36">AG50+AG57</f>
        <v>0</v>
      </c>
      <c r="AH49" s="263">
        <f t="shared" si="36"/>
        <v>0</v>
      </c>
      <c r="AI49" s="239">
        <f t="shared" si="36"/>
        <v>0</v>
      </c>
      <c r="AJ49" s="303">
        <f t="shared" si="36"/>
        <v>0</v>
      </c>
      <c r="AK49" s="240">
        <f t="shared" si="36"/>
        <v>7000</v>
      </c>
      <c r="AL49" s="241">
        <f t="shared" si="36"/>
        <v>0</v>
      </c>
      <c r="AM49" s="241">
        <f t="shared" si="36"/>
        <v>0</v>
      </c>
      <c r="AN49" s="241">
        <f t="shared" si="36"/>
        <v>0</v>
      </c>
      <c r="AO49" s="241">
        <f t="shared" si="36"/>
        <v>0</v>
      </c>
      <c r="AP49" s="241">
        <f t="shared" si="36"/>
        <v>0</v>
      </c>
      <c r="AQ49" s="239">
        <f t="shared" si="36"/>
        <v>0</v>
      </c>
      <c r="AR49" s="243"/>
      <c r="AS49" s="243"/>
    </row>
    <row r="50" spans="1:45" s="190" customFormat="1" ht="15" customHeight="1" x14ac:dyDescent="0.25">
      <c r="A50" s="515">
        <v>641</v>
      </c>
      <c r="B50" s="516"/>
      <c r="C50" s="516"/>
      <c r="D50" s="517" t="s">
        <v>53</v>
      </c>
      <c r="E50" s="517"/>
      <c r="F50" s="517"/>
      <c r="G50" s="518"/>
      <c r="H50" s="237">
        <f t="shared" si="3"/>
        <v>7000</v>
      </c>
      <c r="I50" s="315">
        <f t="shared" ref="I50:S50" si="37">SUM(I51:I56)</f>
        <v>0</v>
      </c>
      <c r="J50" s="263">
        <f t="shared" si="37"/>
        <v>0</v>
      </c>
      <c r="K50" s="239">
        <f t="shared" si="37"/>
        <v>0</v>
      </c>
      <c r="L50" s="303">
        <f t="shared" si="37"/>
        <v>0</v>
      </c>
      <c r="M50" s="240">
        <f t="shared" si="37"/>
        <v>7000</v>
      </c>
      <c r="N50" s="241">
        <f t="shared" si="37"/>
        <v>0</v>
      </c>
      <c r="O50" s="241">
        <f t="shared" si="37"/>
        <v>0</v>
      </c>
      <c r="P50" s="241">
        <f t="shared" si="37"/>
        <v>0</v>
      </c>
      <c r="Q50" s="241">
        <f t="shared" si="37"/>
        <v>0</v>
      </c>
      <c r="R50" s="241">
        <f t="shared" si="37"/>
        <v>0</v>
      </c>
      <c r="S50" s="239">
        <f t="shared" si="37"/>
        <v>0</v>
      </c>
      <c r="T50" s="237">
        <f t="shared" si="5"/>
        <v>0</v>
      </c>
      <c r="U50" s="315">
        <f t="shared" ref="U50:AE50" si="38">SUM(U51:U56)</f>
        <v>0</v>
      </c>
      <c r="V50" s="263">
        <f t="shared" si="38"/>
        <v>0</v>
      </c>
      <c r="W50" s="239">
        <f t="shared" si="38"/>
        <v>0</v>
      </c>
      <c r="X50" s="303">
        <f t="shared" si="38"/>
        <v>0</v>
      </c>
      <c r="Y50" s="240">
        <f t="shared" si="38"/>
        <v>0</v>
      </c>
      <c r="Z50" s="241">
        <f t="shared" si="38"/>
        <v>0</v>
      </c>
      <c r="AA50" s="241">
        <f t="shared" si="38"/>
        <v>0</v>
      </c>
      <c r="AB50" s="241">
        <f t="shared" si="38"/>
        <v>0</v>
      </c>
      <c r="AC50" s="241">
        <f t="shared" si="38"/>
        <v>0</v>
      </c>
      <c r="AD50" s="241">
        <f t="shared" si="38"/>
        <v>0</v>
      </c>
      <c r="AE50" s="239">
        <f t="shared" si="38"/>
        <v>0</v>
      </c>
      <c r="AF50" s="237">
        <f t="shared" si="7"/>
        <v>7000</v>
      </c>
      <c r="AG50" s="315">
        <f t="shared" ref="AG50:AQ50" si="39">SUM(AG51:AG56)</f>
        <v>0</v>
      </c>
      <c r="AH50" s="263">
        <f t="shared" si="39"/>
        <v>0</v>
      </c>
      <c r="AI50" s="239">
        <f t="shared" si="39"/>
        <v>0</v>
      </c>
      <c r="AJ50" s="303">
        <f t="shared" si="39"/>
        <v>0</v>
      </c>
      <c r="AK50" s="240">
        <f t="shared" si="39"/>
        <v>7000</v>
      </c>
      <c r="AL50" s="241">
        <f t="shared" si="39"/>
        <v>0</v>
      </c>
      <c r="AM50" s="241">
        <f t="shared" si="39"/>
        <v>0</v>
      </c>
      <c r="AN50" s="241">
        <f t="shared" si="39"/>
        <v>0</v>
      </c>
      <c r="AO50" s="241">
        <f t="shared" si="39"/>
        <v>0</v>
      </c>
      <c r="AP50" s="241">
        <f t="shared" si="39"/>
        <v>0</v>
      </c>
      <c r="AQ50" s="239">
        <f t="shared" si="39"/>
        <v>0</v>
      </c>
      <c r="AR50" s="243"/>
      <c r="AS50" s="243"/>
    </row>
    <row r="51" spans="1:45" s="197" customFormat="1" ht="14.25" x14ac:dyDescent="0.25">
      <c r="A51" s="394"/>
      <c r="B51" s="384"/>
      <c r="C51" s="384" t="s">
        <v>189</v>
      </c>
      <c r="D51" s="556" t="s">
        <v>190</v>
      </c>
      <c r="E51" s="556"/>
      <c r="F51" s="556"/>
      <c r="G51" s="557"/>
      <c r="H51" s="385">
        <f t="shared" si="3"/>
        <v>0</v>
      </c>
      <c r="I51" s="55"/>
      <c r="J51" s="308"/>
      <c r="K51" s="424"/>
      <c r="L51" s="423"/>
      <c r="M51" s="323"/>
      <c r="N51" s="56"/>
      <c r="O51" s="56"/>
      <c r="P51" s="56"/>
      <c r="Q51" s="56"/>
      <c r="R51" s="56"/>
      <c r="S51" s="57"/>
      <c r="T51" s="385">
        <f t="shared" si="5"/>
        <v>0</v>
      </c>
      <c r="U51" s="55"/>
      <c r="V51" s="308"/>
      <c r="W51" s="424"/>
      <c r="X51" s="423"/>
      <c r="Y51" s="323"/>
      <c r="Z51" s="56"/>
      <c r="AA51" s="56"/>
      <c r="AB51" s="56"/>
      <c r="AC51" s="56"/>
      <c r="AD51" s="56"/>
      <c r="AE51" s="57"/>
      <c r="AF51" s="385">
        <f t="shared" si="7"/>
        <v>0</v>
      </c>
      <c r="AG51" s="55"/>
      <c r="AH51" s="308"/>
      <c r="AI51" s="424"/>
      <c r="AJ51" s="423"/>
      <c r="AK51" s="289">
        <f>M51+Y51</f>
        <v>0</v>
      </c>
      <c r="AL51" s="56"/>
      <c r="AM51" s="56"/>
      <c r="AN51" s="56"/>
      <c r="AO51" s="56"/>
      <c r="AP51" s="56"/>
      <c r="AQ51" s="57"/>
      <c r="AR51" s="386"/>
      <c r="AS51" s="386"/>
    </row>
    <row r="52" spans="1:45" s="197" customFormat="1" ht="14.25" x14ac:dyDescent="0.25">
      <c r="A52" s="394"/>
      <c r="B52" s="384"/>
      <c r="C52" s="384" t="s">
        <v>191</v>
      </c>
      <c r="D52" s="556" t="s">
        <v>192</v>
      </c>
      <c r="E52" s="556"/>
      <c r="F52" s="556"/>
      <c r="G52" s="557"/>
      <c r="H52" s="385">
        <f t="shared" si="3"/>
        <v>7000</v>
      </c>
      <c r="I52" s="55"/>
      <c r="J52" s="308"/>
      <c r="K52" s="424"/>
      <c r="L52" s="423"/>
      <c r="M52" s="323">
        <v>7000</v>
      </c>
      <c r="N52" s="56"/>
      <c r="O52" s="56"/>
      <c r="P52" s="56"/>
      <c r="Q52" s="56"/>
      <c r="R52" s="56"/>
      <c r="S52" s="57"/>
      <c r="T52" s="385">
        <f t="shared" si="5"/>
        <v>0</v>
      </c>
      <c r="U52" s="55"/>
      <c r="V52" s="308"/>
      <c r="W52" s="424"/>
      <c r="X52" s="423"/>
      <c r="Y52" s="323"/>
      <c r="Z52" s="56"/>
      <c r="AA52" s="56"/>
      <c r="AB52" s="56"/>
      <c r="AC52" s="56"/>
      <c r="AD52" s="56"/>
      <c r="AE52" s="57"/>
      <c r="AF52" s="385">
        <f t="shared" si="7"/>
        <v>7000</v>
      </c>
      <c r="AG52" s="55"/>
      <c r="AH52" s="308"/>
      <c r="AI52" s="424"/>
      <c r="AJ52" s="423"/>
      <c r="AK52" s="289">
        <f t="shared" ref="AK52:AK56" si="40">M52+Y52</f>
        <v>7000</v>
      </c>
      <c r="AL52" s="56"/>
      <c r="AM52" s="56"/>
      <c r="AN52" s="56"/>
      <c r="AO52" s="56"/>
      <c r="AP52" s="56"/>
      <c r="AQ52" s="57"/>
      <c r="AR52" s="386"/>
      <c r="AS52" s="386"/>
    </row>
    <row r="53" spans="1:45" s="197" customFormat="1" ht="14.25" x14ac:dyDescent="0.25">
      <c r="A53" s="394"/>
      <c r="B53" s="384"/>
      <c r="C53" s="384" t="s">
        <v>195</v>
      </c>
      <c r="D53" s="556" t="s">
        <v>196</v>
      </c>
      <c r="E53" s="556"/>
      <c r="F53" s="556"/>
      <c r="G53" s="557"/>
      <c r="H53" s="385">
        <f t="shared" si="3"/>
        <v>0</v>
      </c>
      <c r="I53" s="55"/>
      <c r="J53" s="308"/>
      <c r="K53" s="424"/>
      <c r="L53" s="423"/>
      <c r="M53" s="323"/>
      <c r="N53" s="56"/>
      <c r="O53" s="56"/>
      <c r="P53" s="56"/>
      <c r="Q53" s="56"/>
      <c r="R53" s="56"/>
      <c r="S53" s="57"/>
      <c r="T53" s="385">
        <f t="shared" si="5"/>
        <v>0</v>
      </c>
      <c r="U53" s="55"/>
      <c r="V53" s="308"/>
      <c r="W53" s="424"/>
      <c r="X53" s="423"/>
      <c r="Y53" s="323"/>
      <c r="Z53" s="56"/>
      <c r="AA53" s="56"/>
      <c r="AB53" s="56"/>
      <c r="AC53" s="56"/>
      <c r="AD53" s="56"/>
      <c r="AE53" s="57"/>
      <c r="AF53" s="385">
        <f t="shared" si="7"/>
        <v>0</v>
      </c>
      <c r="AG53" s="55"/>
      <c r="AH53" s="308"/>
      <c r="AI53" s="424"/>
      <c r="AJ53" s="423"/>
      <c r="AK53" s="289">
        <f t="shared" si="40"/>
        <v>0</v>
      </c>
      <c r="AL53" s="56"/>
      <c r="AM53" s="56"/>
      <c r="AN53" s="56"/>
      <c r="AO53" s="56"/>
      <c r="AP53" s="56"/>
      <c r="AQ53" s="57"/>
      <c r="AR53" s="386"/>
      <c r="AS53" s="386"/>
    </row>
    <row r="54" spans="1:45" s="197" customFormat="1" ht="14.25" x14ac:dyDescent="0.25">
      <c r="A54" s="394"/>
      <c r="B54" s="384"/>
      <c r="C54" s="384" t="s">
        <v>193</v>
      </c>
      <c r="D54" s="556" t="s">
        <v>194</v>
      </c>
      <c r="E54" s="556"/>
      <c r="F54" s="556"/>
      <c r="G54" s="557"/>
      <c r="H54" s="385">
        <f t="shared" si="3"/>
        <v>0</v>
      </c>
      <c r="I54" s="55"/>
      <c r="J54" s="308"/>
      <c r="K54" s="424"/>
      <c r="L54" s="423"/>
      <c r="M54" s="323"/>
      <c r="N54" s="56"/>
      <c r="O54" s="56"/>
      <c r="P54" s="56"/>
      <c r="Q54" s="56"/>
      <c r="R54" s="56"/>
      <c r="S54" s="57"/>
      <c r="T54" s="385">
        <f t="shared" si="5"/>
        <v>0</v>
      </c>
      <c r="U54" s="55"/>
      <c r="V54" s="308"/>
      <c r="W54" s="424"/>
      <c r="X54" s="423"/>
      <c r="Y54" s="323"/>
      <c r="Z54" s="56"/>
      <c r="AA54" s="56"/>
      <c r="AB54" s="56"/>
      <c r="AC54" s="56"/>
      <c r="AD54" s="56"/>
      <c r="AE54" s="57"/>
      <c r="AF54" s="385">
        <f t="shared" si="7"/>
        <v>0</v>
      </c>
      <c r="AG54" s="55"/>
      <c r="AH54" s="308"/>
      <c r="AI54" s="424"/>
      <c r="AJ54" s="423"/>
      <c r="AK54" s="289">
        <f t="shared" si="40"/>
        <v>0</v>
      </c>
      <c r="AL54" s="56"/>
      <c r="AM54" s="56"/>
      <c r="AN54" s="56"/>
      <c r="AO54" s="56"/>
      <c r="AP54" s="56"/>
      <c r="AQ54" s="57"/>
      <c r="AR54" s="386"/>
      <c r="AS54" s="386"/>
    </row>
    <row r="55" spans="1:45" s="197" customFormat="1" ht="14.25" x14ac:dyDescent="0.25">
      <c r="A55" s="394"/>
      <c r="B55" s="384"/>
      <c r="C55" s="384">
        <v>64152</v>
      </c>
      <c r="D55" s="556" t="s">
        <v>197</v>
      </c>
      <c r="E55" s="556"/>
      <c r="F55" s="556"/>
      <c r="G55" s="557"/>
      <c r="H55" s="385">
        <f t="shared" si="3"/>
        <v>0</v>
      </c>
      <c r="I55" s="55"/>
      <c r="J55" s="308"/>
      <c r="K55" s="424"/>
      <c r="L55" s="423"/>
      <c r="M55" s="323"/>
      <c r="N55" s="56"/>
      <c r="O55" s="56"/>
      <c r="P55" s="56"/>
      <c r="Q55" s="56"/>
      <c r="R55" s="56"/>
      <c r="S55" s="57"/>
      <c r="T55" s="385">
        <f t="shared" si="5"/>
        <v>0</v>
      </c>
      <c r="U55" s="55"/>
      <c r="V55" s="308"/>
      <c r="W55" s="424"/>
      <c r="X55" s="423"/>
      <c r="Y55" s="323"/>
      <c r="Z55" s="56"/>
      <c r="AA55" s="56"/>
      <c r="AB55" s="56"/>
      <c r="AC55" s="56"/>
      <c r="AD55" s="56"/>
      <c r="AE55" s="57"/>
      <c r="AF55" s="385">
        <f t="shared" si="7"/>
        <v>0</v>
      </c>
      <c r="AG55" s="55"/>
      <c r="AH55" s="308"/>
      <c r="AI55" s="424"/>
      <c r="AJ55" s="423"/>
      <c r="AK55" s="289">
        <f t="shared" si="40"/>
        <v>0</v>
      </c>
      <c r="AL55" s="56"/>
      <c r="AM55" s="56"/>
      <c r="AN55" s="56"/>
      <c r="AO55" s="56"/>
      <c r="AP55" s="56"/>
      <c r="AQ55" s="57"/>
      <c r="AR55" s="386"/>
      <c r="AS55" s="386"/>
    </row>
    <row r="56" spans="1:45" s="197" customFormat="1" ht="14.25" x14ac:dyDescent="0.25">
      <c r="A56" s="394"/>
      <c r="B56" s="384"/>
      <c r="C56" s="384" t="s">
        <v>198</v>
      </c>
      <c r="D56" s="556" t="s">
        <v>199</v>
      </c>
      <c r="E56" s="556"/>
      <c r="F56" s="556"/>
      <c r="G56" s="557"/>
      <c r="H56" s="385">
        <f t="shared" si="3"/>
        <v>0</v>
      </c>
      <c r="I56" s="55"/>
      <c r="J56" s="308"/>
      <c r="K56" s="424"/>
      <c r="L56" s="423"/>
      <c r="M56" s="323"/>
      <c r="N56" s="56"/>
      <c r="O56" s="56"/>
      <c r="P56" s="56"/>
      <c r="Q56" s="56"/>
      <c r="R56" s="56"/>
      <c r="S56" s="57"/>
      <c r="T56" s="385">
        <f t="shared" si="5"/>
        <v>0</v>
      </c>
      <c r="U56" s="55"/>
      <c r="V56" s="308"/>
      <c r="W56" s="424"/>
      <c r="X56" s="423"/>
      <c r="Y56" s="323"/>
      <c r="Z56" s="56"/>
      <c r="AA56" s="56"/>
      <c r="AB56" s="56"/>
      <c r="AC56" s="56"/>
      <c r="AD56" s="56"/>
      <c r="AE56" s="57"/>
      <c r="AF56" s="385">
        <f t="shared" si="7"/>
        <v>0</v>
      </c>
      <c r="AG56" s="55"/>
      <c r="AH56" s="308"/>
      <c r="AI56" s="424"/>
      <c r="AJ56" s="423"/>
      <c r="AK56" s="289">
        <f t="shared" si="40"/>
        <v>0</v>
      </c>
      <c r="AL56" s="56"/>
      <c r="AM56" s="56"/>
      <c r="AN56" s="56"/>
      <c r="AO56" s="56"/>
      <c r="AP56" s="56"/>
      <c r="AQ56" s="57"/>
      <c r="AR56" s="386"/>
      <c r="AS56" s="386"/>
    </row>
    <row r="57" spans="1:45" s="190" customFormat="1" ht="15" customHeight="1" x14ac:dyDescent="0.25">
      <c r="A57" s="515">
        <v>642</v>
      </c>
      <c r="B57" s="516"/>
      <c r="C57" s="516"/>
      <c r="D57" s="517" t="s">
        <v>63</v>
      </c>
      <c r="E57" s="517"/>
      <c r="F57" s="517"/>
      <c r="G57" s="518"/>
      <c r="H57" s="237">
        <f t="shared" si="3"/>
        <v>0</v>
      </c>
      <c r="I57" s="315">
        <f t="shared" ref="I57:S57" si="41">SUM(I58:I59)</f>
        <v>0</v>
      </c>
      <c r="J57" s="263">
        <f t="shared" si="41"/>
        <v>0</v>
      </c>
      <c r="K57" s="239">
        <f t="shared" si="41"/>
        <v>0</v>
      </c>
      <c r="L57" s="303">
        <f t="shared" si="41"/>
        <v>0</v>
      </c>
      <c r="M57" s="240">
        <f t="shared" si="41"/>
        <v>0</v>
      </c>
      <c r="N57" s="241">
        <f t="shared" si="41"/>
        <v>0</v>
      </c>
      <c r="O57" s="241">
        <f t="shared" si="41"/>
        <v>0</v>
      </c>
      <c r="P57" s="241">
        <f t="shared" si="41"/>
        <v>0</v>
      </c>
      <c r="Q57" s="241">
        <f t="shared" si="41"/>
        <v>0</v>
      </c>
      <c r="R57" s="241">
        <f t="shared" si="41"/>
        <v>0</v>
      </c>
      <c r="S57" s="239">
        <f t="shared" si="41"/>
        <v>0</v>
      </c>
      <c r="T57" s="237">
        <f t="shared" si="5"/>
        <v>0</v>
      </c>
      <c r="U57" s="315">
        <f t="shared" ref="U57" si="42">SUM(U58:U59)</f>
        <v>0</v>
      </c>
      <c r="V57" s="263">
        <f t="shared" ref="V57" si="43">SUM(V58:V59)</f>
        <v>0</v>
      </c>
      <c r="W57" s="239">
        <f t="shared" ref="W57" si="44">SUM(W58:W59)</f>
        <v>0</v>
      </c>
      <c r="X57" s="303">
        <f t="shared" ref="X57" si="45">SUM(X58:X59)</f>
        <v>0</v>
      </c>
      <c r="Y57" s="240">
        <f t="shared" ref="Y57" si="46">SUM(Y58:Y59)</f>
        <v>0</v>
      </c>
      <c r="Z57" s="241">
        <f t="shared" ref="Z57" si="47">SUM(Z58:Z59)</f>
        <v>0</v>
      </c>
      <c r="AA57" s="241">
        <f t="shared" ref="AA57" si="48">SUM(AA58:AA59)</f>
        <v>0</v>
      </c>
      <c r="AB57" s="241">
        <f t="shared" ref="AB57" si="49">SUM(AB58:AB59)</f>
        <v>0</v>
      </c>
      <c r="AC57" s="241">
        <f t="shared" ref="AC57" si="50">SUM(AC58:AC59)</f>
        <v>0</v>
      </c>
      <c r="AD57" s="241">
        <f t="shared" ref="AD57" si="51">SUM(AD58:AD59)</f>
        <v>0</v>
      </c>
      <c r="AE57" s="239">
        <f t="shared" ref="AE57" si="52">SUM(AE58:AE59)</f>
        <v>0</v>
      </c>
      <c r="AF57" s="237">
        <f t="shared" si="7"/>
        <v>0</v>
      </c>
      <c r="AG57" s="315">
        <f t="shared" ref="AG57" si="53">SUM(AG58:AG59)</f>
        <v>0</v>
      </c>
      <c r="AH57" s="263">
        <f t="shared" ref="AH57" si="54">SUM(AH58:AH59)</f>
        <v>0</v>
      </c>
      <c r="AI57" s="239">
        <f t="shared" ref="AI57" si="55">SUM(AI58:AI59)</f>
        <v>0</v>
      </c>
      <c r="AJ57" s="303">
        <f t="shared" ref="AJ57" si="56">SUM(AJ58:AJ59)</f>
        <v>0</v>
      </c>
      <c r="AK57" s="240">
        <f t="shared" ref="AK57" si="57">SUM(AK58:AK59)</f>
        <v>0</v>
      </c>
      <c r="AL57" s="241">
        <f t="shared" ref="AL57" si="58">SUM(AL58:AL59)</f>
        <v>0</v>
      </c>
      <c r="AM57" s="241">
        <f t="shared" ref="AM57" si="59">SUM(AM58:AM59)</f>
        <v>0</v>
      </c>
      <c r="AN57" s="241">
        <f t="shared" ref="AN57" si="60">SUM(AN58:AN59)</f>
        <v>0</v>
      </c>
      <c r="AO57" s="241">
        <f t="shared" ref="AO57" si="61">SUM(AO58:AO59)</f>
        <v>0</v>
      </c>
      <c r="AP57" s="241">
        <f t="shared" ref="AP57" si="62">SUM(AP58:AP59)</f>
        <v>0</v>
      </c>
      <c r="AQ57" s="239">
        <f t="shared" ref="AQ57" si="63">SUM(AQ58:AQ59)</f>
        <v>0</v>
      </c>
      <c r="AR57" s="243"/>
      <c r="AS57" s="243"/>
    </row>
    <row r="58" spans="1:45" s="197" customFormat="1" ht="26.45" customHeight="1" x14ac:dyDescent="0.25">
      <c r="A58" s="394"/>
      <c r="B58" s="384"/>
      <c r="C58" s="384">
        <v>64251</v>
      </c>
      <c r="D58" s="556" t="s">
        <v>200</v>
      </c>
      <c r="E58" s="556"/>
      <c r="F58" s="556"/>
      <c r="G58" s="557"/>
      <c r="H58" s="385">
        <f t="shared" si="3"/>
        <v>0</v>
      </c>
      <c r="I58" s="55"/>
      <c r="J58" s="308"/>
      <c r="K58" s="424"/>
      <c r="L58" s="423"/>
      <c r="M58" s="323"/>
      <c r="N58" s="56"/>
      <c r="O58" s="56"/>
      <c r="P58" s="56"/>
      <c r="Q58" s="56"/>
      <c r="R58" s="289"/>
      <c r="S58" s="57"/>
      <c r="T58" s="385">
        <f t="shared" si="5"/>
        <v>0</v>
      </c>
      <c r="U58" s="55"/>
      <c r="V58" s="308"/>
      <c r="W58" s="424"/>
      <c r="X58" s="423"/>
      <c r="Y58" s="323"/>
      <c r="Z58" s="56"/>
      <c r="AA58" s="56"/>
      <c r="AB58" s="56"/>
      <c r="AC58" s="56"/>
      <c r="AD58" s="289"/>
      <c r="AE58" s="57"/>
      <c r="AF58" s="385">
        <f t="shared" si="7"/>
        <v>0</v>
      </c>
      <c r="AG58" s="55"/>
      <c r="AH58" s="308"/>
      <c r="AI58" s="424"/>
      <c r="AJ58" s="423"/>
      <c r="AK58" s="289">
        <f t="shared" ref="AK58:AK59" si="64">M58+Y58</f>
        <v>0</v>
      </c>
      <c r="AL58" s="56"/>
      <c r="AM58" s="56"/>
      <c r="AN58" s="56"/>
      <c r="AO58" s="56"/>
      <c r="AP58" s="289"/>
      <c r="AQ58" s="57"/>
      <c r="AR58" s="386"/>
      <c r="AS58" s="386"/>
    </row>
    <row r="59" spans="1:45" s="197" customFormat="1" ht="14.25" x14ac:dyDescent="0.25">
      <c r="A59" s="394"/>
      <c r="B59" s="384"/>
      <c r="C59" s="384" t="s">
        <v>201</v>
      </c>
      <c r="D59" s="556" t="s">
        <v>202</v>
      </c>
      <c r="E59" s="556"/>
      <c r="F59" s="556"/>
      <c r="G59" s="557"/>
      <c r="H59" s="385">
        <f t="shared" si="3"/>
        <v>0</v>
      </c>
      <c r="I59" s="55"/>
      <c r="J59" s="308"/>
      <c r="K59" s="424"/>
      <c r="L59" s="423"/>
      <c r="M59" s="323"/>
      <c r="N59" s="56"/>
      <c r="O59" s="56"/>
      <c r="P59" s="56"/>
      <c r="Q59" s="56"/>
      <c r="R59" s="289"/>
      <c r="S59" s="57"/>
      <c r="T59" s="385">
        <f t="shared" si="5"/>
        <v>0</v>
      </c>
      <c r="U59" s="55"/>
      <c r="V59" s="308"/>
      <c r="W59" s="424"/>
      <c r="X59" s="423"/>
      <c r="Y59" s="323"/>
      <c r="Z59" s="56"/>
      <c r="AA59" s="56"/>
      <c r="AB59" s="56"/>
      <c r="AC59" s="56"/>
      <c r="AD59" s="289"/>
      <c r="AE59" s="57"/>
      <c r="AF59" s="385">
        <f t="shared" si="7"/>
        <v>0</v>
      </c>
      <c r="AG59" s="55"/>
      <c r="AH59" s="308"/>
      <c r="AI59" s="424"/>
      <c r="AJ59" s="423"/>
      <c r="AK59" s="289">
        <f t="shared" si="64"/>
        <v>0</v>
      </c>
      <c r="AL59" s="56"/>
      <c r="AM59" s="56"/>
      <c r="AN59" s="56"/>
      <c r="AO59" s="56"/>
      <c r="AP59" s="289"/>
      <c r="AQ59" s="57"/>
      <c r="AR59" s="386"/>
      <c r="AS59" s="386"/>
    </row>
    <row r="60" spans="1:45" s="190" customFormat="1" ht="41.25" customHeight="1" x14ac:dyDescent="0.25">
      <c r="A60" s="515">
        <v>65</v>
      </c>
      <c r="B60" s="516"/>
      <c r="C60" s="316"/>
      <c r="D60" s="517" t="s">
        <v>54</v>
      </c>
      <c r="E60" s="517"/>
      <c r="F60" s="517"/>
      <c r="G60" s="518"/>
      <c r="H60" s="237">
        <f t="shared" si="3"/>
        <v>70000</v>
      </c>
      <c r="I60" s="315">
        <f>I61</f>
        <v>0</v>
      </c>
      <c r="J60" s="263">
        <f t="shared" ref="J60:S60" si="65">J61</f>
        <v>0</v>
      </c>
      <c r="K60" s="239">
        <f t="shared" si="65"/>
        <v>0</v>
      </c>
      <c r="L60" s="303">
        <f t="shared" si="65"/>
        <v>0</v>
      </c>
      <c r="M60" s="240">
        <f t="shared" si="65"/>
        <v>0</v>
      </c>
      <c r="N60" s="241">
        <f t="shared" si="65"/>
        <v>70000</v>
      </c>
      <c r="O60" s="241">
        <f t="shared" si="65"/>
        <v>0</v>
      </c>
      <c r="P60" s="241">
        <f t="shared" si="65"/>
        <v>0</v>
      </c>
      <c r="Q60" s="241">
        <f t="shared" si="65"/>
        <v>0</v>
      </c>
      <c r="R60" s="241">
        <f t="shared" si="65"/>
        <v>0</v>
      </c>
      <c r="S60" s="239">
        <f t="shared" si="65"/>
        <v>0</v>
      </c>
      <c r="T60" s="237">
        <f t="shared" si="5"/>
        <v>6150</v>
      </c>
      <c r="U60" s="315">
        <f>U61</f>
        <v>0</v>
      </c>
      <c r="V60" s="263">
        <f t="shared" ref="V60:AE60" si="66">V61</f>
        <v>0</v>
      </c>
      <c r="W60" s="239">
        <f t="shared" si="66"/>
        <v>0</v>
      </c>
      <c r="X60" s="303">
        <f t="shared" si="66"/>
        <v>0</v>
      </c>
      <c r="Y60" s="240">
        <f t="shared" si="66"/>
        <v>0</v>
      </c>
      <c r="Z60" s="241">
        <f t="shared" si="66"/>
        <v>0</v>
      </c>
      <c r="AA60" s="241">
        <f t="shared" si="66"/>
        <v>0</v>
      </c>
      <c r="AB60" s="241">
        <f t="shared" si="66"/>
        <v>0</v>
      </c>
      <c r="AC60" s="241">
        <f t="shared" si="66"/>
        <v>0</v>
      </c>
      <c r="AD60" s="241">
        <f t="shared" si="66"/>
        <v>6150</v>
      </c>
      <c r="AE60" s="239">
        <f t="shared" si="66"/>
        <v>0</v>
      </c>
      <c r="AF60" s="237">
        <f t="shared" si="7"/>
        <v>76150</v>
      </c>
      <c r="AG60" s="315">
        <f>AG61</f>
        <v>0</v>
      </c>
      <c r="AH60" s="263">
        <f t="shared" ref="AH60:AQ60" si="67">AH61</f>
        <v>0</v>
      </c>
      <c r="AI60" s="239">
        <f t="shared" si="67"/>
        <v>0</v>
      </c>
      <c r="AJ60" s="303">
        <f t="shared" si="67"/>
        <v>0</v>
      </c>
      <c r="AK60" s="240">
        <f t="shared" si="67"/>
        <v>0</v>
      </c>
      <c r="AL60" s="241">
        <f t="shared" si="67"/>
        <v>70000</v>
      </c>
      <c r="AM60" s="241">
        <f t="shared" si="67"/>
        <v>0</v>
      </c>
      <c r="AN60" s="241">
        <f t="shared" si="67"/>
        <v>0</v>
      </c>
      <c r="AO60" s="241">
        <f t="shared" si="67"/>
        <v>0</v>
      </c>
      <c r="AP60" s="241">
        <f t="shared" si="67"/>
        <v>6150</v>
      </c>
      <c r="AQ60" s="239">
        <f t="shared" si="67"/>
        <v>0</v>
      </c>
      <c r="AR60" s="243"/>
      <c r="AS60" s="243"/>
    </row>
    <row r="61" spans="1:45" s="190" customFormat="1" ht="15.75" customHeight="1" x14ac:dyDescent="0.25">
      <c r="A61" s="515">
        <v>652</v>
      </c>
      <c r="B61" s="516"/>
      <c r="C61" s="516"/>
      <c r="D61" s="517" t="s">
        <v>55</v>
      </c>
      <c r="E61" s="517"/>
      <c r="F61" s="517"/>
      <c r="G61" s="518"/>
      <c r="H61" s="237">
        <f t="shared" si="3"/>
        <v>70000</v>
      </c>
      <c r="I61" s="315">
        <f>SUM(I62:I66)</f>
        <v>0</v>
      </c>
      <c r="J61" s="263">
        <f t="shared" ref="J61:S61" si="68">SUM(J62:J66)</f>
        <v>0</v>
      </c>
      <c r="K61" s="239">
        <f t="shared" si="68"/>
        <v>0</v>
      </c>
      <c r="L61" s="303">
        <f t="shared" si="68"/>
        <v>0</v>
      </c>
      <c r="M61" s="240">
        <f t="shared" si="68"/>
        <v>0</v>
      </c>
      <c r="N61" s="241">
        <f t="shared" si="68"/>
        <v>70000</v>
      </c>
      <c r="O61" s="241">
        <f t="shared" si="68"/>
        <v>0</v>
      </c>
      <c r="P61" s="241">
        <f t="shared" si="68"/>
        <v>0</v>
      </c>
      <c r="Q61" s="241">
        <f t="shared" si="68"/>
        <v>0</v>
      </c>
      <c r="R61" s="241">
        <f t="shared" si="68"/>
        <v>0</v>
      </c>
      <c r="S61" s="239">
        <f t="shared" si="68"/>
        <v>0</v>
      </c>
      <c r="T61" s="237">
        <f t="shared" si="5"/>
        <v>6150</v>
      </c>
      <c r="U61" s="315">
        <f>SUM(U62:U66)</f>
        <v>0</v>
      </c>
      <c r="V61" s="263">
        <f t="shared" ref="V61:AE61" si="69">SUM(V62:V66)</f>
        <v>0</v>
      </c>
      <c r="W61" s="239">
        <f t="shared" si="69"/>
        <v>0</v>
      </c>
      <c r="X61" s="303">
        <f t="shared" si="69"/>
        <v>0</v>
      </c>
      <c r="Y61" s="240">
        <f t="shared" si="69"/>
        <v>0</v>
      </c>
      <c r="Z61" s="241">
        <f t="shared" si="69"/>
        <v>0</v>
      </c>
      <c r="AA61" s="241">
        <f t="shared" si="69"/>
        <v>0</v>
      </c>
      <c r="AB61" s="241">
        <f t="shared" si="69"/>
        <v>0</v>
      </c>
      <c r="AC61" s="241">
        <f t="shared" si="69"/>
        <v>0</v>
      </c>
      <c r="AD61" s="241">
        <f t="shared" si="69"/>
        <v>6150</v>
      </c>
      <c r="AE61" s="239">
        <f t="shared" si="69"/>
        <v>0</v>
      </c>
      <c r="AF61" s="237">
        <f t="shared" si="7"/>
        <v>76150</v>
      </c>
      <c r="AG61" s="315">
        <f>SUM(AG62:AG66)</f>
        <v>0</v>
      </c>
      <c r="AH61" s="263">
        <f t="shared" ref="AH61:AQ61" si="70">SUM(AH62:AH66)</f>
        <v>0</v>
      </c>
      <c r="AI61" s="239">
        <f t="shared" si="70"/>
        <v>0</v>
      </c>
      <c r="AJ61" s="303">
        <f t="shared" si="70"/>
        <v>0</v>
      </c>
      <c r="AK61" s="240">
        <f t="shared" si="70"/>
        <v>0</v>
      </c>
      <c r="AL61" s="241">
        <f t="shared" si="70"/>
        <v>70000</v>
      </c>
      <c r="AM61" s="241">
        <f t="shared" si="70"/>
        <v>0</v>
      </c>
      <c r="AN61" s="241">
        <f t="shared" si="70"/>
        <v>0</v>
      </c>
      <c r="AO61" s="241">
        <f t="shared" si="70"/>
        <v>0</v>
      </c>
      <c r="AP61" s="241">
        <f t="shared" si="70"/>
        <v>6150</v>
      </c>
      <c r="AQ61" s="239">
        <f t="shared" si="70"/>
        <v>0</v>
      </c>
      <c r="AR61" s="243"/>
      <c r="AS61" s="243"/>
    </row>
    <row r="62" spans="1:45" s="197" customFormat="1" ht="24" customHeight="1" x14ac:dyDescent="0.25">
      <c r="A62" s="394"/>
      <c r="B62" s="384"/>
      <c r="C62" s="384">
        <v>65264</v>
      </c>
      <c r="D62" s="556" t="s">
        <v>203</v>
      </c>
      <c r="E62" s="556"/>
      <c r="F62" s="556"/>
      <c r="G62" s="557"/>
      <c r="H62" s="385">
        <f t="shared" si="3"/>
        <v>15000</v>
      </c>
      <c r="I62" s="55"/>
      <c r="J62" s="308"/>
      <c r="K62" s="424"/>
      <c r="L62" s="423"/>
      <c r="M62" s="289"/>
      <c r="N62" s="324">
        <v>15000</v>
      </c>
      <c r="O62" s="56"/>
      <c r="P62" s="56"/>
      <c r="Q62" s="56"/>
      <c r="R62" s="56"/>
      <c r="S62" s="57"/>
      <c r="T62" s="385">
        <f t="shared" si="5"/>
        <v>0</v>
      </c>
      <c r="U62" s="55"/>
      <c r="V62" s="308"/>
      <c r="W62" s="424"/>
      <c r="X62" s="423"/>
      <c r="Y62" s="289"/>
      <c r="Z62" s="324"/>
      <c r="AA62" s="56"/>
      <c r="AB62" s="56"/>
      <c r="AC62" s="56"/>
      <c r="AD62" s="56"/>
      <c r="AE62" s="57"/>
      <c r="AF62" s="385">
        <f t="shared" si="7"/>
        <v>15000</v>
      </c>
      <c r="AG62" s="55"/>
      <c r="AH62" s="308"/>
      <c r="AI62" s="424"/>
      <c r="AJ62" s="423"/>
      <c r="AK62" s="289"/>
      <c r="AL62" s="56">
        <f>N62+Z62</f>
        <v>15000</v>
      </c>
      <c r="AM62" s="56"/>
      <c r="AN62" s="56"/>
      <c r="AO62" s="56"/>
      <c r="AP62" s="56"/>
      <c r="AQ62" s="57"/>
      <c r="AR62" s="386"/>
      <c r="AS62" s="386"/>
    </row>
    <row r="63" spans="1:45" s="197" customFormat="1" ht="24" customHeight="1" x14ac:dyDescent="0.25">
      <c r="A63" s="394"/>
      <c r="B63" s="384"/>
      <c r="C63" s="384">
        <v>65266</v>
      </c>
      <c r="D63" s="556" t="s">
        <v>204</v>
      </c>
      <c r="E63" s="556"/>
      <c r="F63" s="556"/>
      <c r="G63" s="557"/>
      <c r="H63" s="385">
        <f t="shared" si="3"/>
        <v>0</v>
      </c>
      <c r="I63" s="55"/>
      <c r="J63" s="308"/>
      <c r="K63" s="424"/>
      <c r="L63" s="423"/>
      <c r="M63" s="324"/>
      <c r="N63" s="56"/>
      <c r="O63" s="56"/>
      <c r="P63" s="56"/>
      <c r="Q63" s="56"/>
      <c r="R63" s="56"/>
      <c r="S63" s="57"/>
      <c r="T63" s="385">
        <f t="shared" si="5"/>
        <v>0</v>
      </c>
      <c r="U63" s="55"/>
      <c r="V63" s="308"/>
      <c r="W63" s="424"/>
      <c r="X63" s="423"/>
      <c r="Y63" s="324"/>
      <c r="Z63" s="56"/>
      <c r="AA63" s="56"/>
      <c r="AB63" s="56"/>
      <c r="AC63" s="56"/>
      <c r="AD63" s="56"/>
      <c r="AE63" s="57"/>
      <c r="AF63" s="385">
        <f t="shared" si="7"/>
        <v>0</v>
      </c>
      <c r="AG63" s="55"/>
      <c r="AH63" s="308"/>
      <c r="AI63" s="424"/>
      <c r="AJ63" s="423"/>
      <c r="AK63" s="56">
        <f>M63+Y63</f>
        <v>0</v>
      </c>
      <c r="AL63" s="56"/>
      <c r="AM63" s="56"/>
      <c r="AN63" s="56"/>
      <c r="AO63" s="56"/>
      <c r="AP63" s="56"/>
      <c r="AQ63" s="57"/>
      <c r="AR63" s="386"/>
      <c r="AS63" s="386"/>
    </row>
    <row r="64" spans="1:45" s="197" customFormat="1" ht="24" customHeight="1" x14ac:dyDescent="0.25">
      <c r="A64" s="394"/>
      <c r="B64" s="384"/>
      <c r="C64" s="384" t="s">
        <v>205</v>
      </c>
      <c r="D64" s="556" t="s">
        <v>206</v>
      </c>
      <c r="E64" s="556"/>
      <c r="F64" s="556"/>
      <c r="G64" s="557"/>
      <c r="H64" s="385">
        <f t="shared" si="3"/>
        <v>10000</v>
      </c>
      <c r="I64" s="55"/>
      <c r="J64" s="308"/>
      <c r="K64" s="424"/>
      <c r="L64" s="423"/>
      <c r="M64" s="289"/>
      <c r="N64" s="324">
        <v>10000</v>
      </c>
      <c r="O64" s="56"/>
      <c r="P64" s="56"/>
      <c r="Q64" s="56"/>
      <c r="R64" s="324"/>
      <c r="S64" s="57"/>
      <c r="T64" s="385">
        <f t="shared" si="5"/>
        <v>6150</v>
      </c>
      <c r="U64" s="55"/>
      <c r="V64" s="308"/>
      <c r="W64" s="424"/>
      <c r="X64" s="423"/>
      <c r="Y64" s="289"/>
      <c r="Z64" s="324"/>
      <c r="AA64" s="56"/>
      <c r="AB64" s="56"/>
      <c r="AC64" s="56"/>
      <c r="AD64" s="324">
        <v>6150</v>
      </c>
      <c r="AE64" s="57"/>
      <c r="AF64" s="385">
        <f t="shared" si="7"/>
        <v>16150</v>
      </c>
      <c r="AG64" s="55"/>
      <c r="AH64" s="308"/>
      <c r="AI64" s="424"/>
      <c r="AJ64" s="423"/>
      <c r="AK64" s="289"/>
      <c r="AL64" s="56">
        <f>N64+Z64</f>
        <v>10000</v>
      </c>
      <c r="AM64" s="56"/>
      <c r="AN64" s="56"/>
      <c r="AO64" s="56"/>
      <c r="AP64" s="56">
        <f>R64+AD64</f>
        <v>6150</v>
      </c>
      <c r="AQ64" s="57"/>
      <c r="AR64" s="386"/>
      <c r="AS64" s="386"/>
    </row>
    <row r="65" spans="1:45" s="197" customFormat="1" ht="14.25" x14ac:dyDescent="0.25">
      <c r="A65" s="394"/>
      <c r="B65" s="384"/>
      <c r="C65" s="384">
        <v>65268</v>
      </c>
      <c r="D65" s="556" t="s">
        <v>207</v>
      </c>
      <c r="E65" s="556"/>
      <c r="F65" s="556"/>
      <c r="G65" s="557"/>
      <c r="H65" s="385">
        <f t="shared" si="3"/>
        <v>40000</v>
      </c>
      <c r="I65" s="55"/>
      <c r="J65" s="308"/>
      <c r="K65" s="424"/>
      <c r="L65" s="423"/>
      <c r="M65" s="289"/>
      <c r="N65" s="324">
        <v>40000</v>
      </c>
      <c r="O65" s="56"/>
      <c r="P65" s="56"/>
      <c r="Q65" s="56"/>
      <c r="R65" s="56"/>
      <c r="S65" s="57"/>
      <c r="T65" s="385">
        <f t="shared" si="5"/>
        <v>0</v>
      </c>
      <c r="U65" s="55"/>
      <c r="V65" s="308"/>
      <c r="W65" s="424"/>
      <c r="X65" s="423"/>
      <c r="Y65" s="289"/>
      <c r="Z65" s="324"/>
      <c r="AA65" s="56"/>
      <c r="AB65" s="56"/>
      <c r="AC65" s="56"/>
      <c r="AD65" s="56"/>
      <c r="AE65" s="57"/>
      <c r="AF65" s="385">
        <f t="shared" si="7"/>
        <v>40000</v>
      </c>
      <c r="AG65" s="55"/>
      <c r="AH65" s="308"/>
      <c r="AI65" s="424"/>
      <c r="AJ65" s="423"/>
      <c r="AK65" s="289"/>
      <c r="AL65" s="56">
        <f>N65+Z65</f>
        <v>40000</v>
      </c>
      <c r="AM65" s="56"/>
      <c r="AN65" s="56"/>
      <c r="AO65" s="56"/>
      <c r="AP65" s="56"/>
      <c r="AQ65" s="57"/>
      <c r="AR65" s="386"/>
      <c r="AS65" s="386"/>
    </row>
    <row r="66" spans="1:45" s="197" customFormat="1" ht="24" customHeight="1" x14ac:dyDescent="0.25">
      <c r="A66" s="394"/>
      <c r="B66" s="384"/>
      <c r="C66" s="384" t="s">
        <v>208</v>
      </c>
      <c r="D66" s="556" t="s">
        <v>209</v>
      </c>
      <c r="E66" s="556"/>
      <c r="F66" s="556"/>
      <c r="G66" s="557"/>
      <c r="H66" s="385">
        <f t="shared" si="3"/>
        <v>5000</v>
      </c>
      <c r="I66" s="55"/>
      <c r="J66" s="308"/>
      <c r="K66" s="424"/>
      <c r="L66" s="423"/>
      <c r="M66" s="289"/>
      <c r="N66" s="324">
        <v>5000</v>
      </c>
      <c r="O66" s="56"/>
      <c r="P66" s="56"/>
      <c r="Q66" s="56"/>
      <c r="R66" s="56"/>
      <c r="S66" s="57"/>
      <c r="T66" s="385">
        <f t="shared" si="5"/>
        <v>0</v>
      </c>
      <c r="U66" s="55"/>
      <c r="V66" s="308"/>
      <c r="W66" s="424"/>
      <c r="X66" s="423"/>
      <c r="Y66" s="289"/>
      <c r="Z66" s="324"/>
      <c r="AA66" s="56"/>
      <c r="AB66" s="56"/>
      <c r="AC66" s="56"/>
      <c r="AD66" s="56"/>
      <c r="AE66" s="57"/>
      <c r="AF66" s="385">
        <f t="shared" si="7"/>
        <v>5000</v>
      </c>
      <c r="AG66" s="55"/>
      <c r="AH66" s="308"/>
      <c r="AI66" s="424"/>
      <c r="AJ66" s="423"/>
      <c r="AK66" s="289"/>
      <c r="AL66" s="56">
        <f>N66+Z66</f>
        <v>5000</v>
      </c>
      <c r="AM66" s="56"/>
      <c r="AN66" s="56"/>
      <c r="AO66" s="56"/>
      <c r="AP66" s="56"/>
      <c r="AQ66" s="57"/>
      <c r="AR66" s="386"/>
      <c r="AS66" s="386"/>
    </row>
    <row r="67" spans="1:45" s="190" customFormat="1" ht="27.75" customHeight="1" x14ac:dyDescent="0.25">
      <c r="A67" s="515">
        <v>66</v>
      </c>
      <c r="B67" s="516"/>
      <c r="C67" s="316"/>
      <c r="D67" s="517" t="s">
        <v>56</v>
      </c>
      <c r="E67" s="517"/>
      <c r="F67" s="517"/>
      <c r="G67" s="518"/>
      <c r="H67" s="237">
        <f t="shared" si="3"/>
        <v>250000</v>
      </c>
      <c r="I67" s="315">
        <f>I68+I72</f>
        <v>0</v>
      </c>
      <c r="J67" s="263">
        <f t="shared" ref="J67:S67" si="71">J68+J72</f>
        <v>0</v>
      </c>
      <c r="K67" s="239">
        <f t="shared" si="71"/>
        <v>0</v>
      </c>
      <c r="L67" s="303">
        <f t="shared" si="71"/>
        <v>0</v>
      </c>
      <c r="M67" s="240">
        <f t="shared" si="71"/>
        <v>248000</v>
      </c>
      <c r="N67" s="241">
        <f t="shared" si="71"/>
        <v>0</v>
      </c>
      <c r="O67" s="241">
        <f t="shared" si="71"/>
        <v>0</v>
      </c>
      <c r="P67" s="241">
        <f t="shared" si="71"/>
        <v>0</v>
      </c>
      <c r="Q67" s="241">
        <f t="shared" si="71"/>
        <v>2000</v>
      </c>
      <c r="R67" s="241">
        <f t="shared" si="71"/>
        <v>0</v>
      </c>
      <c r="S67" s="239">
        <f t="shared" si="71"/>
        <v>0</v>
      </c>
      <c r="T67" s="237">
        <f t="shared" si="5"/>
        <v>70000</v>
      </c>
      <c r="U67" s="315">
        <f>U68+U72</f>
        <v>0</v>
      </c>
      <c r="V67" s="263">
        <f t="shared" ref="V67:AE67" si="72">V68+V72</f>
        <v>0</v>
      </c>
      <c r="W67" s="239">
        <f t="shared" si="72"/>
        <v>0</v>
      </c>
      <c r="X67" s="303">
        <f t="shared" si="72"/>
        <v>0</v>
      </c>
      <c r="Y67" s="240">
        <f t="shared" si="72"/>
        <v>70000</v>
      </c>
      <c r="Z67" s="241">
        <f t="shared" si="72"/>
        <v>0</v>
      </c>
      <c r="AA67" s="241">
        <f t="shared" si="72"/>
        <v>0</v>
      </c>
      <c r="AB67" s="241">
        <f t="shared" si="72"/>
        <v>0</v>
      </c>
      <c r="AC67" s="241">
        <f t="shared" si="72"/>
        <v>0</v>
      </c>
      <c r="AD67" s="241">
        <f t="shared" si="72"/>
        <v>0</v>
      </c>
      <c r="AE67" s="239">
        <f t="shared" si="72"/>
        <v>0</v>
      </c>
      <c r="AF67" s="237">
        <f t="shared" si="7"/>
        <v>320000</v>
      </c>
      <c r="AG67" s="315">
        <f>AG68+AG72</f>
        <v>0</v>
      </c>
      <c r="AH67" s="263">
        <f t="shared" ref="AH67:AQ67" si="73">AH68+AH72</f>
        <v>0</v>
      </c>
      <c r="AI67" s="239">
        <f t="shared" si="73"/>
        <v>0</v>
      </c>
      <c r="AJ67" s="303">
        <f t="shared" si="73"/>
        <v>0</v>
      </c>
      <c r="AK67" s="240">
        <f t="shared" si="73"/>
        <v>318000</v>
      </c>
      <c r="AL67" s="241">
        <f t="shared" si="73"/>
        <v>0</v>
      </c>
      <c r="AM67" s="241">
        <f t="shared" si="73"/>
        <v>0</v>
      </c>
      <c r="AN67" s="241">
        <f t="shared" si="73"/>
        <v>0</v>
      </c>
      <c r="AO67" s="241">
        <f t="shared" si="73"/>
        <v>2000</v>
      </c>
      <c r="AP67" s="241">
        <f t="shared" si="73"/>
        <v>0</v>
      </c>
      <c r="AQ67" s="239">
        <f t="shared" si="73"/>
        <v>0</v>
      </c>
      <c r="AR67" s="243"/>
      <c r="AS67" s="243"/>
    </row>
    <row r="68" spans="1:45" s="190" customFormat="1" ht="30.75" customHeight="1" x14ac:dyDescent="0.25">
      <c r="A68" s="515">
        <v>661</v>
      </c>
      <c r="B68" s="516"/>
      <c r="C68" s="516"/>
      <c r="D68" s="517" t="s">
        <v>57</v>
      </c>
      <c r="E68" s="517"/>
      <c r="F68" s="517"/>
      <c r="G68" s="518"/>
      <c r="H68" s="237">
        <f t="shared" si="3"/>
        <v>248000</v>
      </c>
      <c r="I68" s="315">
        <f>SUM(I69:I71)</f>
        <v>0</v>
      </c>
      <c r="J68" s="263">
        <f t="shared" ref="J68:S68" si="74">SUM(J69:J71)</f>
        <v>0</v>
      </c>
      <c r="K68" s="239">
        <f t="shared" si="74"/>
        <v>0</v>
      </c>
      <c r="L68" s="303">
        <f t="shared" si="74"/>
        <v>0</v>
      </c>
      <c r="M68" s="240">
        <f t="shared" si="74"/>
        <v>248000</v>
      </c>
      <c r="N68" s="241">
        <f t="shared" si="74"/>
        <v>0</v>
      </c>
      <c r="O68" s="241">
        <f t="shared" si="74"/>
        <v>0</v>
      </c>
      <c r="P68" s="241">
        <f t="shared" si="74"/>
        <v>0</v>
      </c>
      <c r="Q68" s="241">
        <f t="shared" si="74"/>
        <v>0</v>
      </c>
      <c r="R68" s="241">
        <f t="shared" si="74"/>
        <v>0</v>
      </c>
      <c r="S68" s="239">
        <f t="shared" si="74"/>
        <v>0</v>
      </c>
      <c r="T68" s="237">
        <f t="shared" si="5"/>
        <v>70000</v>
      </c>
      <c r="U68" s="315">
        <f>SUM(U69:U71)</f>
        <v>0</v>
      </c>
      <c r="V68" s="263">
        <f t="shared" ref="V68:AE68" si="75">SUM(V69:V71)</f>
        <v>0</v>
      </c>
      <c r="W68" s="239">
        <f t="shared" si="75"/>
        <v>0</v>
      </c>
      <c r="X68" s="303">
        <f t="shared" si="75"/>
        <v>0</v>
      </c>
      <c r="Y68" s="240">
        <f t="shared" si="75"/>
        <v>70000</v>
      </c>
      <c r="Z68" s="241">
        <f t="shared" si="75"/>
        <v>0</v>
      </c>
      <c r="AA68" s="241">
        <f t="shared" si="75"/>
        <v>0</v>
      </c>
      <c r="AB68" s="241">
        <f t="shared" si="75"/>
        <v>0</v>
      </c>
      <c r="AC68" s="241">
        <f t="shared" si="75"/>
        <v>0</v>
      </c>
      <c r="AD68" s="241">
        <f t="shared" si="75"/>
        <v>0</v>
      </c>
      <c r="AE68" s="239">
        <f t="shared" si="75"/>
        <v>0</v>
      </c>
      <c r="AF68" s="237">
        <f t="shared" si="7"/>
        <v>318000</v>
      </c>
      <c r="AG68" s="315">
        <f>SUM(AG69:AG71)</f>
        <v>0</v>
      </c>
      <c r="AH68" s="263">
        <f t="shared" ref="AH68:AQ68" si="76">SUM(AH69:AH71)</f>
        <v>0</v>
      </c>
      <c r="AI68" s="239">
        <f t="shared" si="76"/>
        <v>0</v>
      </c>
      <c r="AJ68" s="303">
        <f t="shared" si="76"/>
        <v>0</v>
      </c>
      <c r="AK68" s="240">
        <f t="shared" si="76"/>
        <v>318000</v>
      </c>
      <c r="AL68" s="241">
        <f t="shared" si="76"/>
        <v>0</v>
      </c>
      <c r="AM68" s="241">
        <f t="shared" si="76"/>
        <v>0</v>
      </c>
      <c r="AN68" s="241">
        <f t="shared" si="76"/>
        <v>0</v>
      </c>
      <c r="AO68" s="241">
        <f t="shared" si="76"/>
        <v>0</v>
      </c>
      <c r="AP68" s="241">
        <f t="shared" si="76"/>
        <v>0</v>
      </c>
      <c r="AQ68" s="239">
        <f t="shared" si="76"/>
        <v>0</v>
      </c>
      <c r="AR68" s="243"/>
      <c r="AS68" s="243"/>
    </row>
    <row r="69" spans="1:45" s="197" customFormat="1" ht="14.25" x14ac:dyDescent="0.25">
      <c r="A69" s="394"/>
      <c r="B69" s="384"/>
      <c r="C69" s="384">
        <v>66141</v>
      </c>
      <c r="D69" s="556" t="s">
        <v>210</v>
      </c>
      <c r="E69" s="556"/>
      <c r="F69" s="556"/>
      <c r="G69" s="557"/>
      <c r="H69" s="385">
        <f t="shared" si="3"/>
        <v>170000</v>
      </c>
      <c r="I69" s="55"/>
      <c r="J69" s="308"/>
      <c r="K69" s="424"/>
      <c r="L69" s="423"/>
      <c r="M69" s="323">
        <v>170000</v>
      </c>
      <c r="N69" s="56"/>
      <c r="O69" s="56"/>
      <c r="P69" s="56"/>
      <c r="Q69" s="56"/>
      <c r="R69" s="56"/>
      <c r="S69" s="57"/>
      <c r="T69" s="385">
        <f t="shared" si="5"/>
        <v>0</v>
      </c>
      <c r="U69" s="55"/>
      <c r="V69" s="308"/>
      <c r="W69" s="424"/>
      <c r="X69" s="423"/>
      <c r="Y69" s="323"/>
      <c r="Z69" s="56"/>
      <c r="AA69" s="56"/>
      <c r="AB69" s="56"/>
      <c r="AC69" s="56"/>
      <c r="AD69" s="56"/>
      <c r="AE69" s="57"/>
      <c r="AF69" s="385">
        <f t="shared" si="7"/>
        <v>170000</v>
      </c>
      <c r="AG69" s="55"/>
      <c r="AH69" s="308"/>
      <c r="AI69" s="424"/>
      <c r="AJ69" s="423"/>
      <c r="AK69" s="289">
        <f>M69+Y69</f>
        <v>170000</v>
      </c>
      <c r="AL69" s="56"/>
      <c r="AM69" s="56"/>
      <c r="AN69" s="56"/>
      <c r="AO69" s="56"/>
      <c r="AP69" s="56"/>
      <c r="AQ69" s="57"/>
      <c r="AR69" s="386"/>
      <c r="AS69" s="386"/>
    </row>
    <row r="70" spans="1:45" s="197" customFormat="1" ht="14.25" x14ac:dyDescent="0.25">
      <c r="A70" s="394"/>
      <c r="B70" s="384"/>
      <c r="C70" s="384">
        <v>66142</v>
      </c>
      <c r="D70" s="556" t="s">
        <v>211</v>
      </c>
      <c r="E70" s="556"/>
      <c r="F70" s="556"/>
      <c r="G70" s="557"/>
      <c r="H70" s="385">
        <f t="shared" si="3"/>
        <v>0</v>
      </c>
      <c r="I70" s="55"/>
      <c r="J70" s="308"/>
      <c r="K70" s="424"/>
      <c r="L70" s="423"/>
      <c r="M70" s="323"/>
      <c r="N70" s="56"/>
      <c r="O70" s="56"/>
      <c r="P70" s="56"/>
      <c r="Q70" s="56"/>
      <c r="R70" s="56"/>
      <c r="S70" s="57"/>
      <c r="T70" s="385">
        <f t="shared" si="5"/>
        <v>0</v>
      </c>
      <c r="U70" s="55"/>
      <c r="V70" s="308"/>
      <c r="W70" s="424"/>
      <c r="X70" s="423"/>
      <c r="Y70" s="323"/>
      <c r="Z70" s="56"/>
      <c r="AA70" s="56"/>
      <c r="AB70" s="56"/>
      <c r="AC70" s="56"/>
      <c r="AD70" s="56"/>
      <c r="AE70" s="57"/>
      <c r="AF70" s="385">
        <f t="shared" si="7"/>
        <v>0</v>
      </c>
      <c r="AG70" s="55"/>
      <c r="AH70" s="308"/>
      <c r="AI70" s="424"/>
      <c r="AJ70" s="423"/>
      <c r="AK70" s="289">
        <f>M70+Y70</f>
        <v>0</v>
      </c>
      <c r="AL70" s="56"/>
      <c r="AM70" s="56"/>
      <c r="AN70" s="56"/>
      <c r="AO70" s="56"/>
      <c r="AP70" s="56"/>
      <c r="AQ70" s="57"/>
      <c r="AR70" s="386"/>
      <c r="AS70" s="386"/>
    </row>
    <row r="71" spans="1:45" s="197" customFormat="1" ht="14.25" x14ac:dyDescent="0.25">
      <c r="A71" s="394"/>
      <c r="B71" s="384"/>
      <c r="C71" s="384">
        <v>66151</v>
      </c>
      <c r="D71" s="556" t="s">
        <v>212</v>
      </c>
      <c r="E71" s="556"/>
      <c r="F71" s="556"/>
      <c r="G71" s="557"/>
      <c r="H71" s="385">
        <f t="shared" si="3"/>
        <v>78000</v>
      </c>
      <c r="I71" s="55"/>
      <c r="J71" s="308"/>
      <c r="K71" s="424"/>
      <c r="L71" s="423"/>
      <c r="M71" s="323">
        <v>78000</v>
      </c>
      <c r="N71" s="56"/>
      <c r="O71" s="56"/>
      <c r="P71" s="56"/>
      <c r="Q71" s="56"/>
      <c r="R71" s="56"/>
      <c r="S71" s="57"/>
      <c r="T71" s="385">
        <f t="shared" si="5"/>
        <v>70000</v>
      </c>
      <c r="U71" s="55"/>
      <c r="V71" s="308"/>
      <c r="W71" s="424"/>
      <c r="X71" s="423"/>
      <c r="Y71" s="323">
        <v>70000</v>
      </c>
      <c r="Z71" s="56"/>
      <c r="AA71" s="56"/>
      <c r="AB71" s="56"/>
      <c r="AC71" s="56"/>
      <c r="AD71" s="56"/>
      <c r="AE71" s="57"/>
      <c r="AF71" s="385">
        <f t="shared" si="7"/>
        <v>148000</v>
      </c>
      <c r="AG71" s="55"/>
      <c r="AH71" s="308"/>
      <c r="AI71" s="424"/>
      <c r="AJ71" s="423"/>
      <c r="AK71" s="289">
        <f>M71+Y71</f>
        <v>148000</v>
      </c>
      <c r="AL71" s="56"/>
      <c r="AM71" s="56"/>
      <c r="AN71" s="56"/>
      <c r="AO71" s="56"/>
      <c r="AP71" s="56"/>
      <c r="AQ71" s="57"/>
      <c r="AR71" s="386"/>
      <c r="AS71" s="386"/>
    </row>
    <row r="72" spans="1:45" s="190" customFormat="1" ht="29.25" customHeight="1" x14ac:dyDescent="0.25">
      <c r="A72" s="515">
        <v>663</v>
      </c>
      <c r="B72" s="516"/>
      <c r="C72" s="516"/>
      <c r="D72" s="517" t="s">
        <v>58</v>
      </c>
      <c r="E72" s="517"/>
      <c r="F72" s="517"/>
      <c r="G72" s="518"/>
      <c r="H72" s="237">
        <f t="shared" si="3"/>
        <v>2000</v>
      </c>
      <c r="I72" s="315">
        <f>SUM(I73:I80)</f>
        <v>0</v>
      </c>
      <c r="J72" s="263">
        <f t="shared" ref="J72:S72" si="77">SUM(J73:J80)</f>
        <v>0</v>
      </c>
      <c r="K72" s="239">
        <f t="shared" si="77"/>
        <v>0</v>
      </c>
      <c r="L72" s="303">
        <f t="shared" si="77"/>
        <v>0</v>
      </c>
      <c r="M72" s="240">
        <f t="shared" si="77"/>
        <v>0</v>
      </c>
      <c r="N72" s="241">
        <f t="shared" si="77"/>
        <v>0</v>
      </c>
      <c r="O72" s="241">
        <f t="shared" si="77"/>
        <v>0</v>
      </c>
      <c r="P72" s="241">
        <f t="shared" si="77"/>
        <v>0</v>
      </c>
      <c r="Q72" s="241">
        <f t="shared" si="77"/>
        <v>2000</v>
      </c>
      <c r="R72" s="241">
        <f t="shared" si="77"/>
        <v>0</v>
      </c>
      <c r="S72" s="239">
        <f t="shared" si="77"/>
        <v>0</v>
      </c>
      <c r="T72" s="237">
        <f t="shared" si="5"/>
        <v>0</v>
      </c>
      <c r="U72" s="315">
        <f>SUM(U73:U80)</f>
        <v>0</v>
      </c>
      <c r="V72" s="263">
        <f t="shared" ref="V72:AE72" si="78">SUM(V73:V80)</f>
        <v>0</v>
      </c>
      <c r="W72" s="239">
        <f t="shared" si="78"/>
        <v>0</v>
      </c>
      <c r="X72" s="303">
        <f t="shared" si="78"/>
        <v>0</v>
      </c>
      <c r="Y72" s="240">
        <f t="shared" si="78"/>
        <v>0</v>
      </c>
      <c r="Z72" s="241">
        <f t="shared" si="78"/>
        <v>0</v>
      </c>
      <c r="AA72" s="241">
        <f t="shared" si="78"/>
        <v>0</v>
      </c>
      <c r="AB72" s="241">
        <f t="shared" si="78"/>
        <v>0</v>
      </c>
      <c r="AC72" s="241">
        <f t="shared" si="78"/>
        <v>0</v>
      </c>
      <c r="AD72" s="241">
        <f t="shared" si="78"/>
        <v>0</v>
      </c>
      <c r="AE72" s="239">
        <f t="shared" si="78"/>
        <v>0</v>
      </c>
      <c r="AF72" s="237">
        <f t="shared" si="7"/>
        <v>2000</v>
      </c>
      <c r="AG72" s="315">
        <f>SUM(AG73:AG80)</f>
        <v>0</v>
      </c>
      <c r="AH72" s="263">
        <f t="shared" ref="AH72:AQ72" si="79">SUM(AH73:AH80)</f>
        <v>0</v>
      </c>
      <c r="AI72" s="239">
        <f t="shared" si="79"/>
        <v>0</v>
      </c>
      <c r="AJ72" s="303">
        <f t="shared" si="79"/>
        <v>0</v>
      </c>
      <c r="AK72" s="240">
        <f t="shared" si="79"/>
        <v>0</v>
      </c>
      <c r="AL72" s="241">
        <f t="shared" si="79"/>
        <v>0</v>
      </c>
      <c r="AM72" s="241">
        <f t="shared" si="79"/>
        <v>0</v>
      </c>
      <c r="AN72" s="241">
        <f t="shared" si="79"/>
        <v>0</v>
      </c>
      <c r="AO72" s="241">
        <f t="shared" si="79"/>
        <v>2000</v>
      </c>
      <c r="AP72" s="241">
        <f t="shared" si="79"/>
        <v>0</v>
      </c>
      <c r="AQ72" s="239">
        <f t="shared" si="79"/>
        <v>0</v>
      </c>
      <c r="AR72" s="243"/>
      <c r="AS72" s="243"/>
    </row>
    <row r="73" spans="1:45" s="197" customFormat="1" ht="14.25" x14ac:dyDescent="0.25">
      <c r="A73" s="394"/>
      <c r="B73" s="384"/>
      <c r="C73" s="384" t="s">
        <v>213</v>
      </c>
      <c r="D73" s="556" t="s">
        <v>214</v>
      </c>
      <c r="E73" s="556"/>
      <c r="F73" s="556"/>
      <c r="G73" s="557"/>
      <c r="H73" s="385">
        <f t="shared" si="3"/>
        <v>2000</v>
      </c>
      <c r="I73" s="55"/>
      <c r="J73" s="308"/>
      <c r="K73" s="424"/>
      <c r="L73" s="423"/>
      <c r="M73" s="289"/>
      <c r="N73" s="56"/>
      <c r="O73" s="56"/>
      <c r="P73" s="56"/>
      <c r="Q73" s="324">
        <v>2000</v>
      </c>
      <c r="R73" s="56"/>
      <c r="S73" s="57"/>
      <c r="T73" s="385">
        <f t="shared" si="5"/>
        <v>0</v>
      </c>
      <c r="U73" s="55"/>
      <c r="V73" s="308"/>
      <c r="W73" s="424"/>
      <c r="X73" s="423"/>
      <c r="Y73" s="289"/>
      <c r="Z73" s="56"/>
      <c r="AA73" s="56"/>
      <c r="AB73" s="56"/>
      <c r="AC73" s="324"/>
      <c r="AD73" s="56"/>
      <c r="AE73" s="57"/>
      <c r="AF73" s="385">
        <f t="shared" si="7"/>
        <v>2000</v>
      </c>
      <c r="AG73" s="55"/>
      <c r="AH73" s="308"/>
      <c r="AI73" s="424"/>
      <c r="AJ73" s="423"/>
      <c r="AK73" s="289"/>
      <c r="AL73" s="56"/>
      <c r="AM73" s="56"/>
      <c r="AN73" s="56"/>
      <c r="AO73" s="56">
        <f>Q73+AC73</f>
        <v>2000</v>
      </c>
      <c r="AP73" s="56"/>
      <c r="AQ73" s="57"/>
      <c r="AR73" s="386"/>
      <c r="AS73" s="386"/>
    </row>
    <row r="74" spans="1:45" s="197" customFormat="1" ht="14.25" x14ac:dyDescent="0.25">
      <c r="A74" s="394"/>
      <c r="B74" s="384"/>
      <c r="C74" s="384" t="s">
        <v>215</v>
      </c>
      <c r="D74" s="556" t="s">
        <v>216</v>
      </c>
      <c r="E74" s="556"/>
      <c r="F74" s="556"/>
      <c r="G74" s="557"/>
      <c r="H74" s="385">
        <f t="shared" si="3"/>
        <v>0</v>
      </c>
      <c r="I74" s="55"/>
      <c r="J74" s="308"/>
      <c r="K74" s="424"/>
      <c r="L74" s="423"/>
      <c r="M74" s="289"/>
      <c r="N74" s="56"/>
      <c r="O74" s="56"/>
      <c r="P74" s="56"/>
      <c r="Q74" s="324"/>
      <c r="R74" s="56"/>
      <c r="S74" s="57"/>
      <c r="T74" s="385">
        <f t="shared" si="5"/>
        <v>0</v>
      </c>
      <c r="U74" s="55"/>
      <c r="V74" s="308"/>
      <c r="W74" s="424"/>
      <c r="X74" s="423"/>
      <c r="Y74" s="289"/>
      <c r="Z74" s="56"/>
      <c r="AA74" s="56"/>
      <c r="AB74" s="56"/>
      <c r="AC74" s="324"/>
      <c r="AD74" s="56"/>
      <c r="AE74" s="57"/>
      <c r="AF74" s="385">
        <f t="shared" si="7"/>
        <v>0</v>
      </c>
      <c r="AG74" s="55"/>
      <c r="AH74" s="308"/>
      <c r="AI74" s="424"/>
      <c r="AJ74" s="423"/>
      <c r="AK74" s="289"/>
      <c r="AL74" s="56"/>
      <c r="AM74" s="56"/>
      <c r="AN74" s="56"/>
      <c r="AO74" s="56">
        <f t="shared" ref="AO74:AO80" si="80">Q74+AC74</f>
        <v>0</v>
      </c>
      <c r="AP74" s="56"/>
      <c r="AQ74" s="57"/>
      <c r="AR74" s="386"/>
      <c r="AS74" s="386"/>
    </row>
    <row r="75" spans="1:45" s="197" customFormat="1" ht="14.25" x14ac:dyDescent="0.25">
      <c r="A75" s="394"/>
      <c r="B75" s="384"/>
      <c r="C75" s="384" t="s">
        <v>217</v>
      </c>
      <c r="D75" s="556" t="s">
        <v>218</v>
      </c>
      <c r="E75" s="556"/>
      <c r="F75" s="556"/>
      <c r="G75" s="557"/>
      <c r="H75" s="385">
        <f t="shared" ref="H75:H101" si="81">SUM(I75:S75)</f>
        <v>0</v>
      </c>
      <c r="I75" s="55"/>
      <c r="J75" s="308"/>
      <c r="K75" s="424"/>
      <c r="L75" s="423"/>
      <c r="M75" s="289"/>
      <c r="N75" s="56"/>
      <c r="O75" s="56"/>
      <c r="P75" s="56"/>
      <c r="Q75" s="324"/>
      <c r="R75" s="56"/>
      <c r="S75" s="57"/>
      <c r="T75" s="385">
        <f t="shared" ref="T75:T101" si="82">SUM(U75:AE75)</f>
        <v>0</v>
      </c>
      <c r="U75" s="55"/>
      <c r="V75" s="308"/>
      <c r="W75" s="424"/>
      <c r="X75" s="423"/>
      <c r="Y75" s="289"/>
      <c r="Z75" s="56"/>
      <c r="AA75" s="56"/>
      <c r="AB75" s="56"/>
      <c r="AC75" s="324"/>
      <c r="AD75" s="56"/>
      <c r="AE75" s="57"/>
      <c r="AF75" s="385">
        <f t="shared" ref="AF75:AF101" si="83">SUM(AG75:AQ75)</f>
        <v>0</v>
      </c>
      <c r="AG75" s="55"/>
      <c r="AH75" s="308"/>
      <c r="AI75" s="424"/>
      <c r="AJ75" s="423"/>
      <c r="AK75" s="289"/>
      <c r="AL75" s="56"/>
      <c r="AM75" s="56"/>
      <c r="AN75" s="56"/>
      <c r="AO75" s="56">
        <f t="shared" si="80"/>
        <v>0</v>
      </c>
      <c r="AP75" s="56"/>
      <c r="AQ75" s="57"/>
      <c r="AR75" s="386"/>
      <c r="AS75" s="386"/>
    </row>
    <row r="76" spans="1:45" s="197" customFormat="1" ht="24" customHeight="1" x14ac:dyDescent="0.25">
      <c r="A76" s="394"/>
      <c r="B76" s="384"/>
      <c r="C76" s="384" t="s">
        <v>219</v>
      </c>
      <c r="D76" s="556" t="s">
        <v>220</v>
      </c>
      <c r="E76" s="556"/>
      <c r="F76" s="556"/>
      <c r="G76" s="557"/>
      <c r="H76" s="385">
        <f t="shared" si="81"/>
        <v>0</v>
      </c>
      <c r="I76" s="55"/>
      <c r="J76" s="308"/>
      <c r="K76" s="424"/>
      <c r="L76" s="423"/>
      <c r="M76" s="289"/>
      <c r="N76" s="56"/>
      <c r="O76" s="56"/>
      <c r="P76" s="56"/>
      <c r="Q76" s="324"/>
      <c r="R76" s="56"/>
      <c r="S76" s="57"/>
      <c r="T76" s="385">
        <f t="shared" si="82"/>
        <v>0</v>
      </c>
      <c r="U76" s="55"/>
      <c r="V76" s="308"/>
      <c r="W76" s="424"/>
      <c r="X76" s="423"/>
      <c r="Y76" s="289"/>
      <c r="Z76" s="56"/>
      <c r="AA76" s="56"/>
      <c r="AB76" s="56"/>
      <c r="AC76" s="324"/>
      <c r="AD76" s="56"/>
      <c r="AE76" s="57"/>
      <c r="AF76" s="385">
        <f t="shared" si="83"/>
        <v>0</v>
      </c>
      <c r="AG76" s="55"/>
      <c r="AH76" s="308"/>
      <c r="AI76" s="424"/>
      <c r="AJ76" s="423"/>
      <c r="AK76" s="289"/>
      <c r="AL76" s="56"/>
      <c r="AM76" s="56"/>
      <c r="AN76" s="56"/>
      <c r="AO76" s="56">
        <f t="shared" si="80"/>
        <v>0</v>
      </c>
      <c r="AP76" s="56"/>
      <c r="AQ76" s="57"/>
      <c r="AR76" s="386"/>
      <c r="AS76" s="386"/>
    </row>
    <row r="77" spans="1:45" s="197" customFormat="1" ht="14.25" x14ac:dyDescent="0.25">
      <c r="A77" s="394"/>
      <c r="B77" s="384"/>
      <c r="C77" s="384" t="s">
        <v>221</v>
      </c>
      <c r="D77" s="556" t="s">
        <v>222</v>
      </c>
      <c r="E77" s="556"/>
      <c r="F77" s="556"/>
      <c r="G77" s="557"/>
      <c r="H77" s="385">
        <f t="shared" si="81"/>
        <v>0</v>
      </c>
      <c r="I77" s="55"/>
      <c r="J77" s="308"/>
      <c r="K77" s="424"/>
      <c r="L77" s="423"/>
      <c r="M77" s="289"/>
      <c r="N77" s="56"/>
      <c r="O77" s="56"/>
      <c r="P77" s="56"/>
      <c r="Q77" s="324"/>
      <c r="R77" s="56"/>
      <c r="S77" s="57"/>
      <c r="T77" s="385">
        <f t="shared" si="82"/>
        <v>0</v>
      </c>
      <c r="U77" s="55"/>
      <c r="V77" s="308"/>
      <c r="W77" s="424"/>
      <c r="X77" s="423"/>
      <c r="Y77" s="289"/>
      <c r="Z77" s="56"/>
      <c r="AA77" s="56"/>
      <c r="AB77" s="56"/>
      <c r="AC77" s="324"/>
      <c r="AD77" s="56"/>
      <c r="AE77" s="57"/>
      <c r="AF77" s="385">
        <f t="shared" si="83"/>
        <v>0</v>
      </c>
      <c r="AG77" s="55"/>
      <c r="AH77" s="308"/>
      <c r="AI77" s="424"/>
      <c r="AJ77" s="423"/>
      <c r="AK77" s="289"/>
      <c r="AL77" s="56"/>
      <c r="AM77" s="56"/>
      <c r="AN77" s="56"/>
      <c r="AO77" s="56">
        <f t="shared" si="80"/>
        <v>0</v>
      </c>
      <c r="AP77" s="56"/>
      <c r="AQ77" s="57"/>
      <c r="AR77" s="386"/>
      <c r="AS77" s="386"/>
    </row>
    <row r="78" spans="1:45" s="197" customFormat="1" ht="14.25" x14ac:dyDescent="0.25">
      <c r="A78" s="394"/>
      <c r="B78" s="384"/>
      <c r="C78" s="384" t="s">
        <v>223</v>
      </c>
      <c r="D78" s="556" t="s">
        <v>224</v>
      </c>
      <c r="E78" s="556"/>
      <c r="F78" s="556"/>
      <c r="G78" s="557"/>
      <c r="H78" s="385">
        <f t="shared" si="81"/>
        <v>0</v>
      </c>
      <c r="I78" s="55"/>
      <c r="J78" s="308"/>
      <c r="K78" s="424"/>
      <c r="L78" s="423"/>
      <c r="M78" s="289"/>
      <c r="N78" s="56"/>
      <c r="O78" s="56"/>
      <c r="P78" s="56"/>
      <c r="Q78" s="324"/>
      <c r="R78" s="56"/>
      <c r="S78" s="57"/>
      <c r="T78" s="385">
        <f t="shared" si="82"/>
        <v>0</v>
      </c>
      <c r="U78" s="55"/>
      <c r="V78" s="308"/>
      <c r="W78" s="424"/>
      <c r="X78" s="423"/>
      <c r="Y78" s="289"/>
      <c r="Z78" s="56"/>
      <c r="AA78" s="56"/>
      <c r="AB78" s="56"/>
      <c r="AC78" s="324"/>
      <c r="AD78" s="56"/>
      <c r="AE78" s="57"/>
      <c r="AF78" s="385">
        <f t="shared" si="83"/>
        <v>0</v>
      </c>
      <c r="AG78" s="55"/>
      <c r="AH78" s="308"/>
      <c r="AI78" s="424"/>
      <c r="AJ78" s="423"/>
      <c r="AK78" s="289"/>
      <c r="AL78" s="56"/>
      <c r="AM78" s="56"/>
      <c r="AN78" s="56"/>
      <c r="AO78" s="56">
        <f>Q78+AC78</f>
        <v>0</v>
      </c>
      <c r="AP78" s="56"/>
      <c r="AQ78" s="57"/>
      <c r="AR78" s="386"/>
      <c r="AS78" s="386"/>
    </row>
    <row r="79" spans="1:45" s="197" customFormat="1" ht="14.25" x14ac:dyDescent="0.25">
      <c r="A79" s="394"/>
      <c r="B79" s="384"/>
      <c r="C79" s="384" t="s">
        <v>225</v>
      </c>
      <c r="D79" s="556" t="s">
        <v>226</v>
      </c>
      <c r="E79" s="556"/>
      <c r="F79" s="556"/>
      <c r="G79" s="557"/>
      <c r="H79" s="385">
        <f t="shared" si="81"/>
        <v>0</v>
      </c>
      <c r="I79" s="55"/>
      <c r="J79" s="308"/>
      <c r="K79" s="424"/>
      <c r="L79" s="423"/>
      <c r="M79" s="289"/>
      <c r="N79" s="56"/>
      <c r="O79" s="56"/>
      <c r="P79" s="56"/>
      <c r="Q79" s="324"/>
      <c r="R79" s="56"/>
      <c r="S79" s="57"/>
      <c r="T79" s="385">
        <f t="shared" si="82"/>
        <v>0</v>
      </c>
      <c r="U79" s="55"/>
      <c r="V79" s="308"/>
      <c r="W79" s="424"/>
      <c r="X79" s="423"/>
      <c r="Y79" s="289"/>
      <c r="Z79" s="56"/>
      <c r="AA79" s="56"/>
      <c r="AB79" s="56"/>
      <c r="AC79" s="324"/>
      <c r="AD79" s="56"/>
      <c r="AE79" s="57"/>
      <c r="AF79" s="385">
        <f t="shared" si="83"/>
        <v>0</v>
      </c>
      <c r="AG79" s="55"/>
      <c r="AH79" s="308"/>
      <c r="AI79" s="424"/>
      <c r="AJ79" s="423"/>
      <c r="AK79" s="289"/>
      <c r="AL79" s="56"/>
      <c r="AM79" s="56"/>
      <c r="AN79" s="56"/>
      <c r="AO79" s="56">
        <f t="shared" si="80"/>
        <v>0</v>
      </c>
      <c r="AP79" s="56"/>
      <c r="AQ79" s="57"/>
      <c r="AR79" s="386"/>
      <c r="AS79" s="386"/>
    </row>
    <row r="80" spans="1:45" s="197" customFormat="1" ht="24" customHeight="1" x14ac:dyDescent="0.25">
      <c r="A80" s="394"/>
      <c r="B80" s="384"/>
      <c r="C80" s="384" t="s">
        <v>227</v>
      </c>
      <c r="D80" s="556" t="s">
        <v>228</v>
      </c>
      <c r="E80" s="556"/>
      <c r="F80" s="556"/>
      <c r="G80" s="557"/>
      <c r="H80" s="385">
        <f t="shared" si="81"/>
        <v>0</v>
      </c>
      <c r="I80" s="55"/>
      <c r="J80" s="308"/>
      <c r="K80" s="424"/>
      <c r="L80" s="423"/>
      <c r="M80" s="289"/>
      <c r="N80" s="56"/>
      <c r="O80" s="56"/>
      <c r="P80" s="56"/>
      <c r="Q80" s="324"/>
      <c r="R80" s="56"/>
      <c r="S80" s="57"/>
      <c r="T80" s="385">
        <f t="shared" si="82"/>
        <v>0</v>
      </c>
      <c r="U80" s="55"/>
      <c r="V80" s="308"/>
      <c r="W80" s="424"/>
      <c r="X80" s="423"/>
      <c r="Y80" s="289"/>
      <c r="Z80" s="56"/>
      <c r="AA80" s="56"/>
      <c r="AB80" s="56"/>
      <c r="AC80" s="324"/>
      <c r="AD80" s="56"/>
      <c r="AE80" s="57"/>
      <c r="AF80" s="385">
        <f t="shared" si="83"/>
        <v>0</v>
      </c>
      <c r="AG80" s="55"/>
      <c r="AH80" s="308"/>
      <c r="AI80" s="424"/>
      <c r="AJ80" s="423"/>
      <c r="AK80" s="289"/>
      <c r="AL80" s="56"/>
      <c r="AM80" s="56"/>
      <c r="AN80" s="56"/>
      <c r="AO80" s="56">
        <f t="shared" si="80"/>
        <v>0</v>
      </c>
      <c r="AP80" s="56"/>
      <c r="AQ80" s="57"/>
      <c r="AR80" s="386"/>
      <c r="AS80" s="386"/>
    </row>
    <row r="81" spans="1:45" s="190" customFormat="1" ht="28.15" customHeight="1" x14ac:dyDescent="0.25">
      <c r="A81" s="515">
        <v>67</v>
      </c>
      <c r="B81" s="516"/>
      <c r="C81" s="316"/>
      <c r="D81" s="517" t="s">
        <v>59</v>
      </c>
      <c r="E81" s="517"/>
      <c r="F81" s="517"/>
      <c r="G81" s="518"/>
      <c r="H81" s="237">
        <f t="shared" si="81"/>
        <v>1916500</v>
      </c>
      <c r="I81" s="315">
        <f>I82</f>
        <v>4900</v>
      </c>
      <c r="J81" s="263">
        <f t="shared" ref="J81:S81" si="84">J82</f>
        <v>1911600</v>
      </c>
      <c r="K81" s="239">
        <f t="shared" si="84"/>
        <v>0</v>
      </c>
      <c r="L81" s="303">
        <f t="shared" si="84"/>
        <v>0</v>
      </c>
      <c r="M81" s="240">
        <f t="shared" si="84"/>
        <v>0</v>
      </c>
      <c r="N81" s="241">
        <f t="shared" si="84"/>
        <v>0</v>
      </c>
      <c r="O81" s="241">
        <f t="shared" si="84"/>
        <v>0</v>
      </c>
      <c r="P81" s="241">
        <f t="shared" si="84"/>
        <v>0</v>
      </c>
      <c r="Q81" s="241">
        <f t="shared" si="84"/>
        <v>0</v>
      </c>
      <c r="R81" s="241">
        <f t="shared" si="84"/>
        <v>0</v>
      </c>
      <c r="S81" s="239">
        <f t="shared" si="84"/>
        <v>0</v>
      </c>
      <c r="T81" s="237">
        <f t="shared" si="82"/>
        <v>121500</v>
      </c>
      <c r="U81" s="315">
        <f>U82</f>
        <v>-4900</v>
      </c>
      <c r="V81" s="263">
        <f t="shared" ref="V81:AE81" si="85">V82</f>
        <v>126400</v>
      </c>
      <c r="W81" s="239">
        <f t="shared" si="85"/>
        <v>0</v>
      </c>
      <c r="X81" s="303">
        <f t="shared" si="85"/>
        <v>0</v>
      </c>
      <c r="Y81" s="240">
        <f t="shared" si="85"/>
        <v>0</v>
      </c>
      <c r="Z81" s="241">
        <f t="shared" si="85"/>
        <v>0</v>
      </c>
      <c r="AA81" s="241">
        <f t="shared" si="85"/>
        <v>0</v>
      </c>
      <c r="AB81" s="241">
        <f t="shared" si="85"/>
        <v>0</v>
      </c>
      <c r="AC81" s="241">
        <f t="shared" si="85"/>
        <v>0</v>
      </c>
      <c r="AD81" s="241">
        <f t="shared" si="85"/>
        <v>0</v>
      </c>
      <c r="AE81" s="239">
        <f t="shared" si="85"/>
        <v>0</v>
      </c>
      <c r="AF81" s="237">
        <f t="shared" si="83"/>
        <v>2038000</v>
      </c>
      <c r="AG81" s="315">
        <f>AG82</f>
        <v>0</v>
      </c>
      <c r="AH81" s="263">
        <f t="shared" ref="AH81:AQ81" si="86">AH82</f>
        <v>2038000</v>
      </c>
      <c r="AI81" s="239">
        <f t="shared" si="86"/>
        <v>0</v>
      </c>
      <c r="AJ81" s="303">
        <f t="shared" si="86"/>
        <v>0</v>
      </c>
      <c r="AK81" s="240">
        <f t="shared" si="86"/>
        <v>0</v>
      </c>
      <c r="AL81" s="241">
        <f t="shared" si="86"/>
        <v>0</v>
      </c>
      <c r="AM81" s="241">
        <f t="shared" si="86"/>
        <v>0</v>
      </c>
      <c r="AN81" s="241">
        <f t="shared" si="86"/>
        <v>0</v>
      </c>
      <c r="AO81" s="241">
        <f t="shared" si="86"/>
        <v>0</v>
      </c>
      <c r="AP81" s="241">
        <f t="shared" si="86"/>
        <v>0</v>
      </c>
      <c r="AQ81" s="239">
        <f t="shared" si="86"/>
        <v>0</v>
      </c>
      <c r="AR81" s="243"/>
      <c r="AS81" s="243"/>
    </row>
    <row r="82" spans="1:45" s="190" customFormat="1" ht="36.6" customHeight="1" x14ac:dyDescent="0.25">
      <c r="A82" s="515">
        <v>671</v>
      </c>
      <c r="B82" s="516"/>
      <c r="C82" s="516"/>
      <c r="D82" s="517" t="s">
        <v>60</v>
      </c>
      <c r="E82" s="517"/>
      <c r="F82" s="517"/>
      <c r="G82" s="518"/>
      <c r="H82" s="237">
        <f t="shared" si="81"/>
        <v>1916500</v>
      </c>
      <c r="I82" s="315">
        <f>SUM(I83:I85)</f>
        <v>4900</v>
      </c>
      <c r="J82" s="263">
        <f t="shared" ref="J82:S82" si="87">SUM(J83:J85)</f>
        <v>1911600</v>
      </c>
      <c r="K82" s="239">
        <f t="shared" si="87"/>
        <v>0</v>
      </c>
      <c r="L82" s="303">
        <f t="shared" si="87"/>
        <v>0</v>
      </c>
      <c r="M82" s="240">
        <f t="shared" si="87"/>
        <v>0</v>
      </c>
      <c r="N82" s="241">
        <f t="shared" si="87"/>
        <v>0</v>
      </c>
      <c r="O82" s="241">
        <f t="shared" si="87"/>
        <v>0</v>
      </c>
      <c r="P82" s="241">
        <f t="shared" si="87"/>
        <v>0</v>
      </c>
      <c r="Q82" s="241">
        <f t="shared" si="87"/>
        <v>0</v>
      </c>
      <c r="R82" s="241">
        <f t="shared" si="87"/>
        <v>0</v>
      </c>
      <c r="S82" s="239">
        <f t="shared" si="87"/>
        <v>0</v>
      </c>
      <c r="T82" s="237">
        <f t="shared" si="82"/>
        <v>121500</v>
      </c>
      <c r="U82" s="315">
        <f>SUM(U83:U85)</f>
        <v>-4900</v>
      </c>
      <c r="V82" s="263">
        <f t="shared" ref="V82:AE82" si="88">SUM(V83:V85)</f>
        <v>126400</v>
      </c>
      <c r="W82" s="239">
        <f t="shared" si="88"/>
        <v>0</v>
      </c>
      <c r="X82" s="303">
        <f t="shared" si="88"/>
        <v>0</v>
      </c>
      <c r="Y82" s="240">
        <f t="shared" si="88"/>
        <v>0</v>
      </c>
      <c r="Z82" s="241">
        <f t="shared" si="88"/>
        <v>0</v>
      </c>
      <c r="AA82" s="241">
        <f t="shared" si="88"/>
        <v>0</v>
      </c>
      <c r="AB82" s="241">
        <f t="shared" si="88"/>
        <v>0</v>
      </c>
      <c r="AC82" s="241">
        <f t="shared" si="88"/>
        <v>0</v>
      </c>
      <c r="AD82" s="241">
        <f t="shared" si="88"/>
        <v>0</v>
      </c>
      <c r="AE82" s="239">
        <f t="shared" si="88"/>
        <v>0</v>
      </c>
      <c r="AF82" s="237">
        <f t="shared" si="83"/>
        <v>2038000</v>
      </c>
      <c r="AG82" s="315">
        <f>SUM(AG83:AG85)</f>
        <v>0</v>
      </c>
      <c r="AH82" s="263">
        <f t="shared" ref="AH82:AQ82" si="89">SUM(AH83:AH85)</f>
        <v>2038000</v>
      </c>
      <c r="AI82" s="239">
        <f t="shared" si="89"/>
        <v>0</v>
      </c>
      <c r="AJ82" s="303">
        <f t="shared" si="89"/>
        <v>0</v>
      </c>
      <c r="AK82" s="240">
        <f t="shared" si="89"/>
        <v>0</v>
      </c>
      <c r="AL82" s="241">
        <f t="shared" si="89"/>
        <v>0</v>
      </c>
      <c r="AM82" s="241">
        <f t="shared" si="89"/>
        <v>0</v>
      </c>
      <c r="AN82" s="241">
        <f t="shared" si="89"/>
        <v>0</v>
      </c>
      <c r="AO82" s="241">
        <f t="shared" si="89"/>
        <v>0</v>
      </c>
      <c r="AP82" s="241">
        <f t="shared" si="89"/>
        <v>0</v>
      </c>
      <c r="AQ82" s="239">
        <f t="shared" si="89"/>
        <v>0</v>
      </c>
      <c r="AR82" s="243"/>
      <c r="AS82" s="243"/>
    </row>
    <row r="83" spans="1:45" s="197" customFormat="1" ht="30" customHeight="1" x14ac:dyDescent="0.25">
      <c r="A83" s="394"/>
      <c r="B83" s="384"/>
      <c r="C83" s="384">
        <v>67111</v>
      </c>
      <c r="D83" s="556" t="s">
        <v>229</v>
      </c>
      <c r="E83" s="556"/>
      <c r="F83" s="556"/>
      <c r="G83" s="557"/>
      <c r="H83" s="385">
        <f t="shared" si="81"/>
        <v>1916500</v>
      </c>
      <c r="I83" s="320">
        <v>4900</v>
      </c>
      <c r="J83" s="321">
        <v>1911600</v>
      </c>
      <c r="K83" s="424"/>
      <c r="L83" s="423"/>
      <c r="M83" s="289"/>
      <c r="N83" s="56"/>
      <c r="O83" s="56"/>
      <c r="P83" s="56"/>
      <c r="Q83" s="56"/>
      <c r="R83" s="56"/>
      <c r="S83" s="57"/>
      <c r="T83" s="385">
        <f t="shared" si="82"/>
        <v>11500</v>
      </c>
      <c r="U83" s="320">
        <v>-4900</v>
      </c>
      <c r="V83" s="321">
        <v>16400</v>
      </c>
      <c r="W83" s="424"/>
      <c r="X83" s="423"/>
      <c r="Y83" s="289"/>
      <c r="Z83" s="56"/>
      <c r="AA83" s="56"/>
      <c r="AB83" s="56"/>
      <c r="AC83" s="56"/>
      <c r="AD83" s="56"/>
      <c r="AE83" s="57"/>
      <c r="AF83" s="385">
        <f t="shared" si="83"/>
        <v>1928000</v>
      </c>
      <c r="AG83" s="55">
        <f>I83+U83</f>
        <v>0</v>
      </c>
      <c r="AH83" s="308">
        <f>J83+V83</f>
        <v>1928000</v>
      </c>
      <c r="AI83" s="424"/>
      <c r="AJ83" s="423"/>
      <c r="AK83" s="289"/>
      <c r="AL83" s="56"/>
      <c r="AM83" s="56"/>
      <c r="AN83" s="56"/>
      <c r="AO83" s="56"/>
      <c r="AP83" s="56"/>
      <c r="AQ83" s="57"/>
      <c r="AR83" s="386"/>
      <c r="AS83" s="386"/>
    </row>
    <row r="84" spans="1:45" s="197" customFormat="1" ht="47.45" customHeight="1" x14ac:dyDescent="0.25">
      <c r="A84" s="394"/>
      <c r="B84" s="384"/>
      <c r="C84" s="384">
        <v>67121</v>
      </c>
      <c r="D84" s="556" t="s">
        <v>230</v>
      </c>
      <c r="E84" s="556"/>
      <c r="F84" s="556"/>
      <c r="G84" s="557"/>
      <c r="H84" s="385">
        <f t="shared" si="81"/>
        <v>0</v>
      </c>
      <c r="I84" s="320"/>
      <c r="J84" s="321"/>
      <c r="K84" s="424"/>
      <c r="L84" s="423"/>
      <c r="M84" s="289"/>
      <c r="N84" s="56"/>
      <c r="O84" s="56"/>
      <c r="P84" s="56"/>
      <c r="Q84" s="56"/>
      <c r="R84" s="56"/>
      <c r="S84" s="57"/>
      <c r="T84" s="385">
        <f t="shared" si="82"/>
        <v>110000</v>
      </c>
      <c r="U84" s="320"/>
      <c r="V84" s="321">
        <v>110000</v>
      </c>
      <c r="W84" s="424"/>
      <c r="X84" s="423"/>
      <c r="Y84" s="289"/>
      <c r="Z84" s="56"/>
      <c r="AA84" s="56"/>
      <c r="AB84" s="56"/>
      <c r="AC84" s="56"/>
      <c r="AD84" s="56"/>
      <c r="AE84" s="57"/>
      <c r="AF84" s="385">
        <f t="shared" si="83"/>
        <v>110000</v>
      </c>
      <c r="AG84" s="55">
        <f t="shared" ref="AG84:AG85" si="90">I84+U84</f>
        <v>0</v>
      </c>
      <c r="AH84" s="308">
        <f>J84+V84</f>
        <v>110000</v>
      </c>
      <c r="AI84" s="424"/>
      <c r="AJ84" s="423"/>
      <c r="AK84" s="289"/>
      <c r="AL84" s="56"/>
      <c r="AM84" s="56"/>
      <c r="AN84" s="56"/>
      <c r="AO84" s="56"/>
      <c r="AP84" s="56"/>
      <c r="AQ84" s="57"/>
      <c r="AR84" s="386"/>
      <c r="AS84" s="386"/>
    </row>
    <row r="85" spans="1:45" s="197" customFormat="1" ht="40.9" customHeight="1" x14ac:dyDescent="0.25">
      <c r="A85" s="394"/>
      <c r="B85" s="384"/>
      <c r="C85" s="384">
        <v>67141</v>
      </c>
      <c r="D85" s="556" t="s">
        <v>231</v>
      </c>
      <c r="E85" s="556"/>
      <c r="F85" s="556"/>
      <c r="G85" s="557"/>
      <c r="H85" s="385">
        <f t="shared" si="81"/>
        <v>0</v>
      </c>
      <c r="I85" s="320"/>
      <c r="J85" s="321"/>
      <c r="K85" s="424"/>
      <c r="L85" s="423"/>
      <c r="M85" s="289"/>
      <c r="N85" s="56"/>
      <c r="O85" s="56"/>
      <c r="P85" s="56"/>
      <c r="Q85" s="56"/>
      <c r="R85" s="56"/>
      <c r="S85" s="57"/>
      <c r="T85" s="385">
        <f t="shared" si="82"/>
        <v>0</v>
      </c>
      <c r="U85" s="320"/>
      <c r="V85" s="321"/>
      <c r="W85" s="424"/>
      <c r="X85" s="423"/>
      <c r="Y85" s="289"/>
      <c r="Z85" s="56"/>
      <c r="AA85" s="56"/>
      <c r="AB85" s="56"/>
      <c r="AC85" s="56"/>
      <c r="AD85" s="56"/>
      <c r="AE85" s="57"/>
      <c r="AF85" s="385">
        <f t="shared" si="83"/>
        <v>0</v>
      </c>
      <c r="AG85" s="55">
        <f t="shared" si="90"/>
        <v>0</v>
      </c>
      <c r="AH85" s="308">
        <f>J85+V85</f>
        <v>0</v>
      </c>
      <c r="AI85" s="424"/>
      <c r="AJ85" s="423"/>
      <c r="AK85" s="289"/>
      <c r="AL85" s="56"/>
      <c r="AM85" s="56"/>
      <c r="AN85" s="56"/>
      <c r="AO85" s="56"/>
      <c r="AP85" s="56"/>
      <c r="AQ85" s="57"/>
      <c r="AR85" s="386"/>
      <c r="AS85" s="386"/>
    </row>
    <row r="86" spans="1:45" s="190" customFormat="1" ht="15" x14ac:dyDescent="0.25">
      <c r="A86" s="515">
        <v>68</v>
      </c>
      <c r="B86" s="516"/>
      <c r="C86" s="316"/>
      <c r="D86" s="517" t="s">
        <v>151</v>
      </c>
      <c r="E86" s="517"/>
      <c r="F86" s="517"/>
      <c r="G86" s="518"/>
      <c r="H86" s="237">
        <f t="shared" si="81"/>
        <v>0</v>
      </c>
      <c r="I86" s="315">
        <f>I87+I89</f>
        <v>0</v>
      </c>
      <c r="J86" s="263">
        <f t="shared" ref="J86:S86" si="91">J87+J89</f>
        <v>0</v>
      </c>
      <c r="K86" s="239">
        <f t="shared" si="91"/>
        <v>0</v>
      </c>
      <c r="L86" s="303">
        <f t="shared" si="91"/>
        <v>0</v>
      </c>
      <c r="M86" s="240">
        <f t="shared" si="91"/>
        <v>0</v>
      </c>
      <c r="N86" s="241">
        <f t="shared" si="91"/>
        <v>0</v>
      </c>
      <c r="O86" s="241">
        <f t="shared" si="91"/>
        <v>0</v>
      </c>
      <c r="P86" s="241">
        <f t="shared" si="91"/>
        <v>0</v>
      </c>
      <c r="Q86" s="241">
        <f t="shared" si="91"/>
        <v>0</v>
      </c>
      <c r="R86" s="241">
        <f t="shared" si="91"/>
        <v>0</v>
      </c>
      <c r="S86" s="239">
        <f t="shared" si="91"/>
        <v>0</v>
      </c>
      <c r="T86" s="237">
        <f t="shared" si="82"/>
        <v>0</v>
      </c>
      <c r="U86" s="315">
        <f>U87+U89</f>
        <v>0</v>
      </c>
      <c r="V86" s="263">
        <f t="shared" ref="V86:AE86" si="92">V87+V89</f>
        <v>0</v>
      </c>
      <c r="W86" s="239">
        <f t="shared" si="92"/>
        <v>0</v>
      </c>
      <c r="X86" s="303">
        <f t="shared" si="92"/>
        <v>0</v>
      </c>
      <c r="Y86" s="240">
        <f t="shared" si="92"/>
        <v>0</v>
      </c>
      <c r="Z86" s="241">
        <f t="shared" si="92"/>
        <v>0</v>
      </c>
      <c r="AA86" s="241">
        <f t="shared" si="92"/>
        <v>0</v>
      </c>
      <c r="AB86" s="241">
        <f t="shared" si="92"/>
        <v>0</v>
      </c>
      <c r="AC86" s="241">
        <f t="shared" si="92"/>
        <v>0</v>
      </c>
      <c r="AD86" s="241">
        <f t="shared" si="92"/>
        <v>0</v>
      </c>
      <c r="AE86" s="239">
        <f t="shared" si="92"/>
        <v>0</v>
      </c>
      <c r="AF86" s="237">
        <f t="shared" si="83"/>
        <v>0</v>
      </c>
      <c r="AG86" s="315">
        <f>AG87+AG89</f>
        <v>0</v>
      </c>
      <c r="AH86" s="263">
        <f t="shared" ref="AH86:AQ86" si="93">AH87+AH89</f>
        <v>0</v>
      </c>
      <c r="AI86" s="239">
        <f t="shared" si="93"/>
        <v>0</v>
      </c>
      <c r="AJ86" s="303">
        <f t="shared" si="93"/>
        <v>0</v>
      </c>
      <c r="AK86" s="240">
        <f t="shared" si="93"/>
        <v>0</v>
      </c>
      <c r="AL86" s="241">
        <f t="shared" si="93"/>
        <v>0</v>
      </c>
      <c r="AM86" s="241">
        <f t="shared" si="93"/>
        <v>0</v>
      </c>
      <c r="AN86" s="241">
        <f t="shared" si="93"/>
        <v>0</v>
      </c>
      <c r="AO86" s="241">
        <f t="shared" si="93"/>
        <v>0</v>
      </c>
      <c r="AP86" s="241">
        <f t="shared" si="93"/>
        <v>0</v>
      </c>
      <c r="AQ86" s="239">
        <f t="shared" si="93"/>
        <v>0</v>
      </c>
      <c r="AR86" s="243"/>
      <c r="AS86" s="243"/>
    </row>
    <row r="87" spans="1:45" s="190" customFormat="1" ht="15" x14ac:dyDescent="0.25">
      <c r="A87" s="515">
        <v>681</v>
      </c>
      <c r="B87" s="516"/>
      <c r="C87" s="516"/>
      <c r="D87" s="517" t="s">
        <v>232</v>
      </c>
      <c r="E87" s="517"/>
      <c r="F87" s="517"/>
      <c r="G87" s="518"/>
      <c r="H87" s="237">
        <f t="shared" si="81"/>
        <v>0</v>
      </c>
      <c r="I87" s="315">
        <f>I88</f>
        <v>0</v>
      </c>
      <c r="J87" s="263">
        <f t="shared" ref="J87:S87" si="94">J88</f>
        <v>0</v>
      </c>
      <c r="K87" s="239">
        <f t="shared" si="94"/>
        <v>0</v>
      </c>
      <c r="L87" s="303">
        <f t="shared" si="94"/>
        <v>0</v>
      </c>
      <c r="M87" s="240">
        <f>M88</f>
        <v>0</v>
      </c>
      <c r="N87" s="241">
        <f>N88</f>
        <v>0</v>
      </c>
      <c r="O87" s="241">
        <f t="shared" si="94"/>
        <v>0</v>
      </c>
      <c r="P87" s="241">
        <f t="shared" si="94"/>
        <v>0</v>
      </c>
      <c r="Q87" s="241">
        <f t="shared" si="94"/>
        <v>0</v>
      </c>
      <c r="R87" s="241">
        <f t="shared" si="94"/>
        <v>0</v>
      </c>
      <c r="S87" s="239">
        <f t="shared" si="94"/>
        <v>0</v>
      </c>
      <c r="T87" s="237">
        <f t="shared" si="82"/>
        <v>0</v>
      </c>
      <c r="U87" s="315">
        <f>U88</f>
        <v>0</v>
      </c>
      <c r="V87" s="263">
        <f t="shared" ref="V87:AE87" si="95">V88</f>
        <v>0</v>
      </c>
      <c r="W87" s="239">
        <f t="shared" si="95"/>
        <v>0</v>
      </c>
      <c r="X87" s="303">
        <f t="shared" si="95"/>
        <v>0</v>
      </c>
      <c r="Y87" s="240">
        <f>Y88</f>
        <v>0</v>
      </c>
      <c r="Z87" s="241">
        <f>Z88</f>
        <v>0</v>
      </c>
      <c r="AA87" s="241">
        <f t="shared" si="95"/>
        <v>0</v>
      </c>
      <c r="AB87" s="241">
        <f t="shared" si="95"/>
        <v>0</v>
      </c>
      <c r="AC87" s="241">
        <f t="shared" si="95"/>
        <v>0</v>
      </c>
      <c r="AD87" s="241">
        <f t="shared" si="95"/>
        <v>0</v>
      </c>
      <c r="AE87" s="239">
        <f t="shared" si="95"/>
        <v>0</v>
      </c>
      <c r="AF87" s="237">
        <f t="shared" si="83"/>
        <v>0</v>
      </c>
      <c r="AG87" s="315">
        <f>AG88</f>
        <v>0</v>
      </c>
      <c r="AH87" s="263">
        <f t="shared" ref="AH87:AQ87" si="96">AH88</f>
        <v>0</v>
      </c>
      <c r="AI87" s="239">
        <f t="shared" si="96"/>
        <v>0</v>
      </c>
      <c r="AJ87" s="303">
        <f t="shared" si="96"/>
        <v>0</v>
      </c>
      <c r="AK87" s="240">
        <f>AK88</f>
        <v>0</v>
      </c>
      <c r="AL87" s="241">
        <f>AL88</f>
        <v>0</v>
      </c>
      <c r="AM87" s="241">
        <f t="shared" si="96"/>
        <v>0</v>
      </c>
      <c r="AN87" s="241">
        <f t="shared" si="96"/>
        <v>0</v>
      </c>
      <c r="AO87" s="241">
        <f t="shared" si="96"/>
        <v>0</v>
      </c>
      <c r="AP87" s="241">
        <f t="shared" si="96"/>
        <v>0</v>
      </c>
      <c r="AQ87" s="239">
        <f t="shared" si="96"/>
        <v>0</v>
      </c>
      <c r="AR87" s="243"/>
      <c r="AS87" s="243"/>
    </row>
    <row r="88" spans="1:45" s="197" customFormat="1" ht="14.25" x14ac:dyDescent="0.25">
      <c r="A88" s="394"/>
      <c r="B88" s="384"/>
      <c r="C88" s="384">
        <v>68191</v>
      </c>
      <c r="D88" s="556" t="s">
        <v>233</v>
      </c>
      <c r="E88" s="556"/>
      <c r="F88" s="556"/>
      <c r="G88" s="557"/>
      <c r="H88" s="385">
        <f t="shared" si="81"/>
        <v>0</v>
      </c>
      <c r="I88" s="55"/>
      <c r="J88" s="308"/>
      <c r="K88" s="424"/>
      <c r="L88" s="423"/>
      <c r="M88" s="289"/>
      <c r="N88" s="323"/>
      <c r="O88" s="56"/>
      <c r="P88" s="56"/>
      <c r="Q88" s="56"/>
      <c r="R88" s="56"/>
      <c r="S88" s="57"/>
      <c r="T88" s="385">
        <f t="shared" si="82"/>
        <v>0</v>
      </c>
      <c r="U88" s="55"/>
      <c r="V88" s="308"/>
      <c r="W88" s="424"/>
      <c r="X88" s="423"/>
      <c r="Y88" s="289"/>
      <c r="Z88" s="323"/>
      <c r="AA88" s="56"/>
      <c r="AB88" s="56"/>
      <c r="AC88" s="56"/>
      <c r="AD88" s="56"/>
      <c r="AE88" s="57"/>
      <c r="AF88" s="385">
        <f t="shared" si="83"/>
        <v>0</v>
      </c>
      <c r="AG88" s="55"/>
      <c r="AH88" s="308"/>
      <c r="AI88" s="424"/>
      <c r="AJ88" s="423"/>
      <c r="AK88" s="289"/>
      <c r="AL88" s="289">
        <f>N88+Z88</f>
        <v>0</v>
      </c>
      <c r="AM88" s="56"/>
      <c r="AN88" s="56"/>
      <c r="AO88" s="56"/>
      <c r="AP88" s="56"/>
      <c r="AQ88" s="57"/>
      <c r="AR88" s="386"/>
      <c r="AS88" s="386"/>
    </row>
    <row r="89" spans="1:45" s="190" customFormat="1" ht="15" x14ac:dyDescent="0.25">
      <c r="A89" s="515">
        <v>683</v>
      </c>
      <c r="B89" s="516"/>
      <c r="C89" s="516"/>
      <c r="D89" s="517" t="s">
        <v>152</v>
      </c>
      <c r="E89" s="517"/>
      <c r="F89" s="517"/>
      <c r="G89" s="518"/>
      <c r="H89" s="237">
        <f t="shared" si="81"/>
        <v>0</v>
      </c>
      <c r="I89" s="315">
        <f>I90</f>
        <v>0</v>
      </c>
      <c r="J89" s="263">
        <f t="shared" ref="J89:S89" si="97">J90</f>
        <v>0</v>
      </c>
      <c r="K89" s="239">
        <f t="shared" si="97"/>
        <v>0</v>
      </c>
      <c r="L89" s="303">
        <f t="shared" si="97"/>
        <v>0</v>
      </c>
      <c r="M89" s="240">
        <f t="shared" si="97"/>
        <v>0</v>
      </c>
      <c r="N89" s="241">
        <f t="shared" si="97"/>
        <v>0</v>
      </c>
      <c r="O89" s="241">
        <f t="shared" si="97"/>
        <v>0</v>
      </c>
      <c r="P89" s="241">
        <f t="shared" si="97"/>
        <v>0</v>
      </c>
      <c r="Q89" s="241">
        <f t="shared" si="97"/>
        <v>0</v>
      </c>
      <c r="R89" s="241">
        <f t="shared" si="97"/>
        <v>0</v>
      </c>
      <c r="S89" s="239">
        <f t="shared" si="97"/>
        <v>0</v>
      </c>
      <c r="T89" s="237">
        <f t="shared" si="82"/>
        <v>0</v>
      </c>
      <c r="U89" s="315">
        <f>U90</f>
        <v>0</v>
      </c>
      <c r="V89" s="263">
        <f t="shared" ref="V89:AE89" si="98">V90</f>
        <v>0</v>
      </c>
      <c r="W89" s="239">
        <f t="shared" si="98"/>
        <v>0</v>
      </c>
      <c r="X89" s="303">
        <f t="shared" si="98"/>
        <v>0</v>
      </c>
      <c r="Y89" s="240">
        <f t="shared" si="98"/>
        <v>0</v>
      </c>
      <c r="Z89" s="241">
        <f t="shared" si="98"/>
        <v>0</v>
      </c>
      <c r="AA89" s="241">
        <f t="shared" si="98"/>
        <v>0</v>
      </c>
      <c r="AB89" s="241">
        <f t="shared" si="98"/>
        <v>0</v>
      </c>
      <c r="AC89" s="241">
        <f t="shared" si="98"/>
        <v>0</v>
      </c>
      <c r="AD89" s="241">
        <f t="shared" si="98"/>
        <v>0</v>
      </c>
      <c r="AE89" s="239">
        <f t="shared" si="98"/>
        <v>0</v>
      </c>
      <c r="AF89" s="237">
        <f t="shared" si="83"/>
        <v>0</v>
      </c>
      <c r="AG89" s="315">
        <f>AG90</f>
        <v>0</v>
      </c>
      <c r="AH89" s="263">
        <f t="shared" ref="AH89:AQ89" si="99">AH90</f>
        <v>0</v>
      </c>
      <c r="AI89" s="239">
        <f t="shared" si="99"/>
        <v>0</v>
      </c>
      <c r="AJ89" s="303">
        <f t="shared" si="99"/>
        <v>0</v>
      </c>
      <c r="AK89" s="240">
        <f t="shared" si="99"/>
        <v>0</v>
      </c>
      <c r="AL89" s="241">
        <f t="shared" si="99"/>
        <v>0</v>
      </c>
      <c r="AM89" s="241">
        <f t="shared" si="99"/>
        <v>0</v>
      </c>
      <c r="AN89" s="241">
        <f t="shared" si="99"/>
        <v>0</v>
      </c>
      <c r="AO89" s="241">
        <f t="shared" si="99"/>
        <v>0</v>
      </c>
      <c r="AP89" s="241">
        <f t="shared" si="99"/>
        <v>0</v>
      </c>
      <c r="AQ89" s="239">
        <f t="shared" si="99"/>
        <v>0</v>
      </c>
      <c r="AR89" s="243"/>
      <c r="AS89" s="243"/>
    </row>
    <row r="90" spans="1:45" s="197" customFormat="1" ht="14.25" x14ac:dyDescent="0.25">
      <c r="A90" s="394"/>
      <c r="B90" s="384"/>
      <c r="C90" s="384">
        <v>68311</v>
      </c>
      <c r="D90" s="556" t="s">
        <v>152</v>
      </c>
      <c r="E90" s="556"/>
      <c r="F90" s="556"/>
      <c r="G90" s="557"/>
      <c r="H90" s="385">
        <f t="shared" si="81"/>
        <v>0</v>
      </c>
      <c r="I90" s="55"/>
      <c r="J90" s="308"/>
      <c r="K90" s="424"/>
      <c r="L90" s="423"/>
      <c r="M90" s="323"/>
      <c r="N90" s="56"/>
      <c r="O90" s="56"/>
      <c r="P90" s="56"/>
      <c r="Q90" s="56"/>
      <c r="R90" s="56"/>
      <c r="S90" s="57"/>
      <c r="T90" s="385">
        <f t="shared" si="82"/>
        <v>0</v>
      </c>
      <c r="U90" s="55"/>
      <c r="V90" s="308"/>
      <c r="W90" s="424"/>
      <c r="X90" s="423"/>
      <c r="Y90" s="323"/>
      <c r="Z90" s="56"/>
      <c r="AA90" s="56"/>
      <c r="AB90" s="56"/>
      <c r="AC90" s="56"/>
      <c r="AD90" s="56"/>
      <c r="AE90" s="57"/>
      <c r="AF90" s="385">
        <f t="shared" si="83"/>
        <v>0</v>
      </c>
      <c r="AG90" s="55"/>
      <c r="AH90" s="308"/>
      <c r="AI90" s="424"/>
      <c r="AJ90" s="423"/>
      <c r="AK90" s="289">
        <f>M90+Y90</f>
        <v>0</v>
      </c>
      <c r="AL90" s="56"/>
      <c r="AM90" s="56"/>
      <c r="AN90" s="56"/>
      <c r="AO90" s="56"/>
      <c r="AP90" s="56"/>
      <c r="AQ90" s="57"/>
      <c r="AR90" s="386"/>
      <c r="AS90" s="386"/>
    </row>
    <row r="91" spans="1:45" s="192" customFormat="1" ht="27.75" customHeight="1" x14ac:dyDescent="0.25">
      <c r="A91" s="317">
        <v>7</v>
      </c>
      <c r="B91" s="208"/>
      <c r="C91" s="365"/>
      <c r="D91" s="517" t="s">
        <v>93</v>
      </c>
      <c r="E91" s="517"/>
      <c r="F91" s="517"/>
      <c r="G91" s="518"/>
      <c r="H91" s="237">
        <f t="shared" si="81"/>
        <v>0</v>
      </c>
      <c r="I91" s="315">
        <f>I92</f>
        <v>0</v>
      </c>
      <c r="J91" s="263">
        <f t="shared" ref="J91:S91" si="100">J92</f>
        <v>0</v>
      </c>
      <c r="K91" s="239">
        <f t="shared" si="100"/>
        <v>0</v>
      </c>
      <c r="L91" s="303">
        <f t="shared" si="100"/>
        <v>0</v>
      </c>
      <c r="M91" s="240">
        <f t="shared" si="100"/>
        <v>0</v>
      </c>
      <c r="N91" s="241">
        <f t="shared" si="100"/>
        <v>0</v>
      </c>
      <c r="O91" s="241">
        <f t="shared" si="100"/>
        <v>0</v>
      </c>
      <c r="P91" s="241">
        <f t="shared" si="100"/>
        <v>0</v>
      </c>
      <c r="Q91" s="241">
        <f t="shared" si="100"/>
        <v>0</v>
      </c>
      <c r="R91" s="241">
        <f t="shared" si="100"/>
        <v>0</v>
      </c>
      <c r="S91" s="239">
        <f t="shared" si="100"/>
        <v>0</v>
      </c>
      <c r="T91" s="237">
        <f t="shared" si="82"/>
        <v>0</v>
      </c>
      <c r="U91" s="315">
        <f>U92</f>
        <v>0</v>
      </c>
      <c r="V91" s="263">
        <f t="shared" ref="V91:AE91" si="101">V92</f>
        <v>0</v>
      </c>
      <c r="W91" s="239">
        <f t="shared" si="101"/>
        <v>0</v>
      </c>
      <c r="X91" s="303">
        <f t="shared" si="101"/>
        <v>0</v>
      </c>
      <c r="Y91" s="240">
        <f t="shared" si="101"/>
        <v>0</v>
      </c>
      <c r="Z91" s="241">
        <f t="shared" si="101"/>
        <v>0</v>
      </c>
      <c r="AA91" s="241">
        <f t="shared" si="101"/>
        <v>0</v>
      </c>
      <c r="AB91" s="241">
        <f t="shared" si="101"/>
        <v>0</v>
      </c>
      <c r="AC91" s="241">
        <f t="shared" si="101"/>
        <v>0</v>
      </c>
      <c r="AD91" s="241">
        <f t="shared" si="101"/>
        <v>0</v>
      </c>
      <c r="AE91" s="239">
        <f t="shared" si="101"/>
        <v>0</v>
      </c>
      <c r="AF91" s="237">
        <f t="shared" si="83"/>
        <v>0</v>
      </c>
      <c r="AG91" s="315">
        <f>AG92</f>
        <v>0</v>
      </c>
      <c r="AH91" s="263">
        <f t="shared" ref="AH91:AQ91" si="102">AH92</f>
        <v>0</v>
      </c>
      <c r="AI91" s="239">
        <f t="shared" si="102"/>
        <v>0</v>
      </c>
      <c r="AJ91" s="303">
        <f t="shared" si="102"/>
        <v>0</v>
      </c>
      <c r="AK91" s="240">
        <f t="shared" si="102"/>
        <v>0</v>
      </c>
      <c r="AL91" s="241">
        <f t="shared" si="102"/>
        <v>0</v>
      </c>
      <c r="AM91" s="241">
        <f t="shared" si="102"/>
        <v>0</v>
      </c>
      <c r="AN91" s="241">
        <f t="shared" si="102"/>
        <v>0</v>
      </c>
      <c r="AO91" s="241">
        <f t="shared" si="102"/>
        <v>0</v>
      </c>
      <c r="AP91" s="241">
        <f t="shared" si="102"/>
        <v>0</v>
      </c>
      <c r="AQ91" s="239">
        <f t="shared" si="102"/>
        <v>0</v>
      </c>
      <c r="AR91" s="243"/>
      <c r="AS91" s="243"/>
    </row>
    <row r="92" spans="1:45" s="190" customFormat="1" ht="24.75" customHeight="1" x14ac:dyDescent="0.25">
      <c r="A92" s="515">
        <v>72</v>
      </c>
      <c r="B92" s="516"/>
      <c r="C92" s="316"/>
      <c r="D92" s="517" t="s">
        <v>149</v>
      </c>
      <c r="E92" s="517"/>
      <c r="F92" s="517"/>
      <c r="G92" s="517"/>
      <c r="H92" s="237">
        <f t="shared" si="81"/>
        <v>0</v>
      </c>
      <c r="I92" s="315">
        <f>I93+I95+I99</f>
        <v>0</v>
      </c>
      <c r="J92" s="263">
        <f t="shared" ref="J92:S92" si="103">J93+J95+J99</f>
        <v>0</v>
      </c>
      <c r="K92" s="239">
        <f t="shared" si="103"/>
        <v>0</v>
      </c>
      <c r="L92" s="303">
        <f t="shared" si="103"/>
        <v>0</v>
      </c>
      <c r="M92" s="240">
        <f t="shared" si="103"/>
        <v>0</v>
      </c>
      <c r="N92" s="241">
        <f t="shared" si="103"/>
        <v>0</v>
      </c>
      <c r="O92" s="241">
        <f t="shared" si="103"/>
        <v>0</v>
      </c>
      <c r="P92" s="241">
        <f t="shared" si="103"/>
        <v>0</v>
      </c>
      <c r="Q92" s="241">
        <f t="shared" si="103"/>
        <v>0</v>
      </c>
      <c r="R92" s="241">
        <f t="shared" si="103"/>
        <v>0</v>
      </c>
      <c r="S92" s="242">
        <f t="shared" si="103"/>
        <v>0</v>
      </c>
      <c r="T92" s="237">
        <f t="shared" si="82"/>
        <v>0</v>
      </c>
      <c r="U92" s="315">
        <f>U93+U95+U99</f>
        <v>0</v>
      </c>
      <c r="V92" s="263">
        <f t="shared" ref="V92:AE92" si="104">V93+V95+V99</f>
        <v>0</v>
      </c>
      <c r="W92" s="239">
        <f t="shared" si="104"/>
        <v>0</v>
      </c>
      <c r="X92" s="303">
        <f t="shared" si="104"/>
        <v>0</v>
      </c>
      <c r="Y92" s="240">
        <f t="shared" si="104"/>
        <v>0</v>
      </c>
      <c r="Z92" s="241">
        <f t="shared" si="104"/>
        <v>0</v>
      </c>
      <c r="AA92" s="241">
        <f t="shared" si="104"/>
        <v>0</v>
      </c>
      <c r="AB92" s="241">
        <f t="shared" si="104"/>
        <v>0</v>
      </c>
      <c r="AC92" s="241">
        <f t="shared" si="104"/>
        <v>0</v>
      </c>
      <c r="AD92" s="241">
        <f t="shared" si="104"/>
        <v>0</v>
      </c>
      <c r="AE92" s="242">
        <f t="shared" si="104"/>
        <v>0</v>
      </c>
      <c r="AF92" s="237">
        <f t="shared" si="83"/>
        <v>0</v>
      </c>
      <c r="AG92" s="315">
        <f>AG93+AG95+AG99</f>
        <v>0</v>
      </c>
      <c r="AH92" s="263">
        <f t="shared" ref="AH92:AQ92" si="105">AH93+AH95+AH99</f>
        <v>0</v>
      </c>
      <c r="AI92" s="239">
        <f t="shared" si="105"/>
        <v>0</v>
      </c>
      <c r="AJ92" s="303">
        <f t="shared" si="105"/>
        <v>0</v>
      </c>
      <c r="AK92" s="240">
        <f t="shared" si="105"/>
        <v>0</v>
      </c>
      <c r="AL92" s="241">
        <f t="shared" si="105"/>
        <v>0</v>
      </c>
      <c r="AM92" s="241">
        <f t="shared" si="105"/>
        <v>0</v>
      </c>
      <c r="AN92" s="241">
        <f t="shared" si="105"/>
        <v>0</v>
      </c>
      <c r="AO92" s="241">
        <f t="shared" si="105"/>
        <v>0</v>
      </c>
      <c r="AP92" s="241">
        <f t="shared" si="105"/>
        <v>0</v>
      </c>
      <c r="AQ92" s="242">
        <f t="shared" si="105"/>
        <v>0</v>
      </c>
      <c r="AR92" s="243"/>
      <c r="AS92" s="243"/>
    </row>
    <row r="93" spans="1:45" s="190" customFormat="1" ht="15" x14ac:dyDescent="0.25">
      <c r="A93" s="515">
        <v>721</v>
      </c>
      <c r="B93" s="558"/>
      <c r="C93" s="558"/>
      <c r="D93" s="517" t="s">
        <v>92</v>
      </c>
      <c r="E93" s="517"/>
      <c r="F93" s="517"/>
      <c r="G93" s="517"/>
      <c r="H93" s="237">
        <f t="shared" si="81"/>
        <v>0</v>
      </c>
      <c r="I93" s="315">
        <f>I94</f>
        <v>0</v>
      </c>
      <c r="J93" s="263">
        <f t="shared" ref="J93:S93" si="106">J94</f>
        <v>0</v>
      </c>
      <c r="K93" s="239">
        <f t="shared" si="106"/>
        <v>0</v>
      </c>
      <c r="L93" s="303">
        <f t="shared" si="106"/>
        <v>0</v>
      </c>
      <c r="M93" s="240">
        <f t="shared" si="106"/>
        <v>0</v>
      </c>
      <c r="N93" s="241">
        <f t="shared" si="106"/>
        <v>0</v>
      </c>
      <c r="O93" s="241">
        <f t="shared" si="106"/>
        <v>0</v>
      </c>
      <c r="P93" s="241">
        <f t="shared" si="106"/>
        <v>0</v>
      </c>
      <c r="Q93" s="241">
        <f t="shared" si="106"/>
        <v>0</v>
      </c>
      <c r="R93" s="241">
        <f t="shared" si="106"/>
        <v>0</v>
      </c>
      <c r="S93" s="242">
        <f t="shared" si="106"/>
        <v>0</v>
      </c>
      <c r="T93" s="237">
        <f t="shared" si="82"/>
        <v>0</v>
      </c>
      <c r="U93" s="315">
        <f>U94</f>
        <v>0</v>
      </c>
      <c r="V93" s="263">
        <f t="shared" ref="V93:AE93" si="107">V94</f>
        <v>0</v>
      </c>
      <c r="W93" s="239">
        <f t="shared" si="107"/>
        <v>0</v>
      </c>
      <c r="X93" s="303">
        <f t="shared" si="107"/>
        <v>0</v>
      </c>
      <c r="Y93" s="240">
        <f t="shared" si="107"/>
        <v>0</v>
      </c>
      <c r="Z93" s="241">
        <f t="shared" si="107"/>
        <v>0</v>
      </c>
      <c r="AA93" s="241">
        <f t="shared" si="107"/>
        <v>0</v>
      </c>
      <c r="AB93" s="241">
        <f t="shared" si="107"/>
        <v>0</v>
      </c>
      <c r="AC93" s="241">
        <f t="shared" si="107"/>
        <v>0</v>
      </c>
      <c r="AD93" s="241">
        <f t="shared" si="107"/>
        <v>0</v>
      </c>
      <c r="AE93" s="242">
        <f t="shared" si="107"/>
        <v>0</v>
      </c>
      <c r="AF93" s="237">
        <f t="shared" si="83"/>
        <v>0</v>
      </c>
      <c r="AG93" s="315">
        <f>AG94</f>
        <v>0</v>
      </c>
      <c r="AH93" s="263">
        <f t="shared" ref="AH93:AQ93" si="108">AH94</f>
        <v>0</v>
      </c>
      <c r="AI93" s="239">
        <f t="shared" si="108"/>
        <v>0</v>
      </c>
      <c r="AJ93" s="303">
        <f t="shared" si="108"/>
        <v>0</v>
      </c>
      <c r="AK93" s="240">
        <f t="shared" si="108"/>
        <v>0</v>
      </c>
      <c r="AL93" s="241">
        <f t="shared" si="108"/>
        <v>0</v>
      </c>
      <c r="AM93" s="241">
        <f t="shared" si="108"/>
        <v>0</v>
      </c>
      <c r="AN93" s="241">
        <f t="shared" si="108"/>
        <v>0</v>
      </c>
      <c r="AO93" s="241">
        <f t="shared" si="108"/>
        <v>0</v>
      </c>
      <c r="AP93" s="241">
        <f t="shared" si="108"/>
        <v>0</v>
      </c>
      <c r="AQ93" s="242">
        <f t="shared" si="108"/>
        <v>0</v>
      </c>
      <c r="AR93" s="243"/>
      <c r="AS93" s="243"/>
    </row>
    <row r="94" spans="1:45" s="197" customFormat="1" ht="14.25" x14ac:dyDescent="0.25">
      <c r="A94" s="394"/>
      <c r="B94" s="384"/>
      <c r="C94" s="384" t="s">
        <v>234</v>
      </c>
      <c r="D94" s="556" t="s">
        <v>235</v>
      </c>
      <c r="E94" s="556"/>
      <c r="F94" s="556"/>
      <c r="G94" s="557"/>
      <c r="H94" s="385">
        <f t="shared" si="81"/>
        <v>0</v>
      </c>
      <c r="I94" s="55"/>
      <c r="J94" s="308"/>
      <c r="K94" s="424"/>
      <c r="L94" s="423"/>
      <c r="M94" s="289"/>
      <c r="N94" s="56"/>
      <c r="O94" s="56"/>
      <c r="P94" s="56"/>
      <c r="Q94" s="56"/>
      <c r="R94" s="324"/>
      <c r="S94" s="57"/>
      <c r="T94" s="385">
        <f t="shared" si="82"/>
        <v>0</v>
      </c>
      <c r="U94" s="55"/>
      <c r="V94" s="308"/>
      <c r="W94" s="424"/>
      <c r="X94" s="423"/>
      <c r="Y94" s="289"/>
      <c r="Z94" s="56"/>
      <c r="AA94" s="56"/>
      <c r="AB94" s="56"/>
      <c r="AC94" s="56"/>
      <c r="AD94" s="324"/>
      <c r="AE94" s="57"/>
      <c r="AF94" s="385">
        <f t="shared" si="83"/>
        <v>0</v>
      </c>
      <c r="AG94" s="55"/>
      <c r="AH94" s="308"/>
      <c r="AI94" s="424"/>
      <c r="AJ94" s="423"/>
      <c r="AK94" s="289"/>
      <c r="AL94" s="56"/>
      <c r="AM94" s="56"/>
      <c r="AN94" s="56"/>
      <c r="AO94" s="56"/>
      <c r="AP94" s="56">
        <f>R94+AD94</f>
        <v>0</v>
      </c>
      <c r="AQ94" s="57"/>
      <c r="AR94" s="386"/>
      <c r="AS94" s="386"/>
    </row>
    <row r="95" spans="1:45" s="190" customFormat="1" ht="18" customHeight="1" x14ac:dyDescent="0.25">
      <c r="A95" s="515">
        <v>722</v>
      </c>
      <c r="B95" s="558"/>
      <c r="C95" s="558"/>
      <c r="D95" s="517" t="s">
        <v>236</v>
      </c>
      <c r="E95" s="517"/>
      <c r="F95" s="517"/>
      <c r="G95" s="517"/>
      <c r="H95" s="237">
        <f t="shared" si="81"/>
        <v>0</v>
      </c>
      <c r="I95" s="315">
        <f>SUM(I96:I98)</f>
        <v>0</v>
      </c>
      <c r="J95" s="263">
        <f t="shared" ref="J95:S95" si="109">SUM(J96:J98)</f>
        <v>0</v>
      </c>
      <c r="K95" s="239">
        <f t="shared" si="109"/>
        <v>0</v>
      </c>
      <c r="L95" s="303">
        <f t="shared" si="109"/>
        <v>0</v>
      </c>
      <c r="M95" s="240">
        <f t="shared" si="109"/>
        <v>0</v>
      </c>
      <c r="N95" s="241">
        <f t="shared" si="109"/>
        <v>0</v>
      </c>
      <c r="O95" s="241">
        <f t="shared" si="109"/>
        <v>0</v>
      </c>
      <c r="P95" s="241">
        <f t="shared" si="109"/>
        <v>0</v>
      </c>
      <c r="Q95" s="241">
        <f t="shared" si="109"/>
        <v>0</v>
      </c>
      <c r="R95" s="241">
        <f t="shared" si="109"/>
        <v>0</v>
      </c>
      <c r="S95" s="239">
        <f t="shared" si="109"/>
        <v>0</v>
      </c>
      <c r="T95" s="237">
        <f t="shared" si="82"/>
        <v>0</v>
      </c>
      <c r="U95" s="315">
        <f>SUM(U96:U98)</f>
        <v>0</v>
      </c>
      <c r="V95" s="263">
        <f t="shared" ref="V95:AE95" si="110">SUM(V96:V98)</f>
        <v>0</v>
      </c>
      <c r="W95" s="239">
        <f t="shared" si="110"/>
        <v>0</v>
      </c>
      <c r="X95" s="303">
        <f t="shared" si="110"/>
        <v>0</v>
      </c>
      <c r="Y95" s="240">
        <f t="shared" si="110"/>
        <v>0</v>
      </c>
      <c r="Z95" s="241">
        <f t="shared" si="110"/>
        <v>0</v>
      </c>
      <c r="AA95" s="241">
        <f t="shared" si="110"/>
        <v>0</v>
      </c>
      <c r="AB95" s="241">
        <f t="shared" si="110"/>
        <v>0</v>
      </c>
      <c r="AC95" s="241">
        <f t="shared" si="110"/>
        <v>0</v>
      </c>
      <c r="AD95" s="241">
        <f t="shared" si="110"/>
        <v>0</v>
      </c>
      <c r="AE95" s="239">
        <f t="shared" si="110"/>
        <v>0</v>
      </c>
      <c r="AF95" s="237">
        <f t="shared" si="83"/>
        <v>0</v>
      </c>
      <c r="AG95" s="315">
        <f>SUM(AG96:AG98)</f>
        <v>0</v>
      </c>
      <c r="AH95" s="263">
        <f t="shared" ref="AH95:AQ95" si="111">SUM(AH96:AH98)</f>
        <v>0</v>
      </c>
      <c r="AI95" s="239">
        <f t="shared" si="111"/>
        <v>0</v>
      </c>
      <c r="AJ95" s="303">
        <f t="shared" si="111"/>
        <v>0</v>
      </c>
      <c r="AK95" s="240">
        <f t="shared" si="111"/>
        <v>0</v>
      </c>
      <c r="AL95" s="241">
        <f t="shared" si="111"/>
        <v>0</v>
      </c>
      <c r="AM95" s="241">
        <f t="shared" si="111"/>
        <v>0</v>
      </c>
      <c r="AN95" s="241">
        <f t="shared" si="111"/>
        <v>0</v>
      </c>
      <c r="AO95" s="241">
        <f t="shared" si="111"/>
        <v>0</v>
      </c>
      <c r="AP95" s="241">
        <f t="shared" si="111"/>
        <v>0</v>
      </c>
      <c r="AQ95" s="239">
        <f t="shared" si="111"/>
        <v>0</v>
      </c>
      <c r="AR95" s="243"/>
      <c r="AS95" s="243"/>
    </row>
    <row r="96" spans="1:45" s="197" customFormat="1" ht="14.25" x14ac:dyDescent="0.25">
      <c r="A96" s="394"/>
      <c r="B96" s="384"/>
      <c r="C96" s="384" t="s">
        <v>237</v>
      </c>
      <c r="D96" s="556" t="s">
        <v>238</v>
      </c>
      <c r="E96" s="556"/>
      <c r="F96" s="556"/>
      <c r="G96" s="557"/>
      <c r="H96" s="385">
        <f t="shared" si="81"/>
        <v>0</v>
      </c>
      <c r="I96" s="55"/>
      <c r="J96" s="308"/>
      <c r="K96" s="424"/>
      <c r="L96" s="423"/>
      <c r="M96" s="289"/>
      <c r="N96" s="56"/>
      <c r="O96" s="56"/>
      <c r="P96" s="56"/>
      <c r="Q96" s="56"/>
      <c r="R96" s="324"/>
      <c r="S96" s="57"/>
      <c r="T96" s="385">
        <f t="shared" si="82"/>
        <v>0</v>
      </c>
      <c r="U96" s="55"/>
      <c r="V96" s="308"/>
      <c r="W96" s="424"/>
      <c r="X96" s="423"/>
      <c r="Y96" s="289"/>
      <c r="Z96" s="56"/>
      <c r="AA96" s="56"/>
      <c r="AB96" s="56"/>
      <c r="AC96" s="56"/>
      <c r="AD96" s="324"/>
      <c r="AE96" s="57"/>
      <c r="AF96" s="385">
        <f t="shared" si="83"/>
        <v>0</v>
      </c>
      <c r="AG96" s="55"/>
      <c r="AH96" s="308"/>
      <c r="AI96" s="424"/>
      <c r="AJ96" s="423"/>
      <c r="AK96" s="289"/>
      <c r="AL96" s="56"/>
      <c r="AM96" s="56"/>
      <c r="AN96" s="56"/>
      <c r="AO96" s="56"/>
      <c r="AP96" s="56">
        <f t="shared" ref="AP96:AP98" si="112">R96+AD96</f>
        <v>0</v>
      </c>
      <c r="AQ96" s="57"/>
      <c r="AR96" s="386"/>
      <c r="AS96" s="386"/>
    </row>
    <row r="97" spans="1:45" s="197" customFormat="1" ht="14.25" x14ac:dyDescent="0.25">
      <c r="A97" s="394"/>
      <c r="B97" s="384"/>
      <c r="C97" s="384" t="s">
        <v>239</v>
      </c>
      <c r="D97" s="556" t="s">
        <v>240</v>
      </c>
      <c r="E97" s="556"/>
      <c r="F97" s="556"/>
      <c r="G97" s="557"/>
      <c r="H97" s="385">
        <f t="shared" si="81"/>
        <v>0</v>
      </c>
      <c r="I97" s="55"/>
      <c r="J97" s="308"/>
      <c r="K97" s="424"/>
      <c r="L97" s="423"/>
      <c r="M97" s="289"/>
      <c r="N97" s="56"/>
      <c r="O97" s="56"/>
      <c r="P97" s="56"/>
      <c r="Q97" s="56"/>
      <c r="R97" s="324"/>
      <c r="S97" s="57"/>
      <c r="T97" s="385">
        <f t="shared" si="82"/>
        <v>0</v>
      </c>
      <c r="U97" s="55"/>
      <c r="V97" s="308"/>
      <c r="W97" s="424"/>
      <c r="X97" s="423"/>
      <c r="Y97" s="289"/>
      <c r="Z97" s="56"/>
      <c r="AA97" s="56"/>
      <c r="AB97" s="56"/>
      <c r="AC97" s="56"/>
      <c r="AD97" s="324"/>
      <c r="AE97" s="57"/>
      <c r="AF97" s="385">
        <f t="shared" si="83"/>
        <v>0</v>
      </c>
      <c r="AG97" s="55"/>
      <c r="AH97" s="308"/>
      <c r="AI97" s="424"/>
      <c r="AJ97" s="423"/>
      <c r="AK97" s="289"/>
      <c r="AL97" s="56"/>
      <c r="AM97" s="56"/>
      <c r="AN97" s="56"/>
      <c r="AO97" s="56"/>
      <c r="AP97" s="56">
        <f>R97+AD97</f>
        <v>0</v>
      </c>
      <c r="AQ97" s="57"/>
      <c r="AR97" s="386"/>
      <c r="AS97" s="386"/>
    </row>
    <row r="98" spans="1:45" s="197" customFormat="1" ht="14.25" x14ac:dyDescent="0.25">
      <c r="A98" s="394"/>
      <c r="B98" s="384"/>
      <c r="C98" s="384" t="s">
        <v>241</v>
      </c>
      <c r="D98" s="556" t="s">
        <v>242</v>
      </c>
      <c r="E98" s="556"/>
      <c r="F98" s="556"/>
      <c r="G98" s="557"/>
      <c r="H98" s="385">
        <f t="shared" si="81"/>
        <v>0</v>
      </c>
      <c r="I98" s="55"/>
      <c r="J98" s="308"/>
      <c r="K98" s="424"/>
      <c r="L98" s="423"/>
      <c r="M98" s="289"/>
      <c r="N98" s="56"/>
      <c r="O98" s="56"/>
      <c r="P98" s="56"/>
      <c r="Q98" s="56"/>
      <c r="R98" s="324"/>
      <c r="S98" s="57"/>
      <c r="T98" s="385">
        <f t="shared" si="82"/>
        <v>0</v>
      </c>
      <c r="U98" s="55"/>
      <c r="V98" s="308"/>
      <c r="W98" s="424"/>
      <c r="X98" s="423"/>
      <c r="Y98" s="289"/>
      <c r="Z98" s="56"/>
      <c r="AA98" s="56"/>
      <c r="AB98" s="56"/>
      <c r="AC98" s="56"/>
      <c r="AD98" s="324"/>
      <c r="AE98" s="57"/>
      <c r="AF98" s="385">
        <f t="shared" si="83"/>
        <v>0</v>
      </c>
      <c r="AG98" s="55"/>
      <c r="AH98" s="308"/>
      <c r="AI98" s="424"/>
      <c r="AJ98" s="423"/>
      <c r="AK98" s="289"/>
      <c r="AL98" s="56"/>
      <c r="AM98" s="56"/>
      <c r="AN98" s="56"/>
      <c r="AO98" s="56"/>
      <c r="AP98" s="56">
        <f t="shared" si="112"/>
        <v>0</v>
      </c>
      <c r="AQ98" s="57"/>
      <c r="AR98" s="386"/>
      <c r="AS98" s="386"/>
    </row>
    <row r="99" spans="1:45" s="190" customFormat="1" ht="18" customHeight="1" x14ac:dyDescent="0.25">
      <c r="A99" s="515">
        <v>723</v>
      </c>
      <c r="B99" s="558"/>
      <c r="C99" s="558"/>
      <c r="D99" s="517" t="s">
        <v>150</v>
      </c>
      <c r="E99" s="517"/>
      <c r="F99" s="517"/>
      <c r="G99" s="517"/>
      <c r="H99" s="237">
        <f t="shared" si="81"/>
        <v>0</v>
      </c>
      <c r="I99" s="315">
        <f>SUM(I100:I101)</f>
        <v>0</v>
      </c>
      <c r="J99" s="263">
        <f t="shared" ref="J99:S99" si="113">SUM(J100:J101)</f>
        <v>0</v>
      </c>
      <c r="K99" s="239">
        <f t="shared" si="113"/>
        <v>0</v>
      </c>
      <c r="L99" s="303">
        <f t="shared" si="113"/>
        <v>0</v>
      </c>
      <c r="M99" s="240">
        <f t="shared" si="113"/>
        <v>0</v>
      </c>
      <c r="N99" s="241">
        <f t="shared" si="113"/>
        <v>0</v>
      </c>
      <c r="O99" s="241">
        <f t="shared" si="113"/>
        <v>0</v>
      </c>
      <c r="P99" s="241">
        <f t="shared" si="113"/>
        <v>0</v>
      </c>
      <c r="Q99" s="241">
        <f t="shared" si="113"/>
        <v>0</v>
      </c>
      <c r="R99" s="241">
        <f t="shared" si="113"/>
        <v>0</v>
      </c>
      <c r="S99" s="239">
        <f t="shared" si="113"/>
        <v>0</v>
      </c>
      <c r="T99" s="237">
        <f t="shared" si="82"/>
        <v>0</v>
      </c>
      <c r="U99" s="315">
        <f>SUM(U100:U101)</f>
        <v>0</v>
      </c>
      <c r="V99" s="263">
        <f t="shared" ref="V99:AE99" si="114">SUM(V100:V101)</f>
        <v>0</v>
      </c>
      <c r="W99" s="239">
        <f t="shared" si="114"/>
        <v>0</v>
      </c>
      <c r="X99" s="303">
        <f t="shared" si="114"/>
        <v>0</v>
      </c>
      <c r="Y99" s="240">
        <f t="shared" si="114"/>
        <v>0</v>
      </c>
      <c r="Z99" s="241">
        <f t="shared" si="114"/>
        <v>0</v>
      </c>
      <c r="AA99" s="241">
        <f t="shared" si="114"/>
        <v>0</v>
      </c>
      <c r="AB99" s="241">
        <f t="shared" si="114"/>
        <v>0</v>
      </c>
      <c r="AC99" s="241">
        <f t="shared" si="114"/>
        <v>0</v>
      </c>
      <c r="AD99" s="241">
        <f t="shared" si="114"/>
        <v>0</v>
      </c>
      <c r="AE99" s="239">
        <f t="shared" si="114"/>
        <v>0</v>
      </c>
      <c r="AF99" s="237">
        <f t="shared" si="83"/>
        <v>0</v>
      </c>
      <c r="AG99" s="315">
        <f>SUM(AG100:AG101)</f>
        <v>0</v>
      </c>
      <c r="AH99" s="263">
        <f t="shared" ref="AH99:AQ99" si="115">SUM(AH100:AH101)</f>
        <v>0</v>
      </c>
      <c r="AI99" s="239">
        <f t="shared" si="115"/>
        <v>0</v>
      </c>
      <c r="AJ99" s="303">
        <f t="shared" si="115"/>
        <v>0</v>
      </c>
      <c r="AK99" s="240">
        <f t="shared" si="115"/>
        <v>0</v>
      </c>
      <c r="AL99" s="241">
        <f t="shared" si="115"/>
        <v>0</v>
      </c>
      <c r="AM99" s="241">
        <f t="shared" si="115"/>
        <v>0</v>
      </c>
      <c r="AN99" s="241">
        <f t="shared" si="115"/>
        <v>0</v>
      </c>
      <c r="AO99" s="241">
        <f t="shared" si="115"/>
        <v>0</v>
      </c>
      <c r="AP99" s="241">
        <f t="shared" si="115"/>
        <v>0</v>
      </c>
      <c r="AQ99" s="239">
        <f t="shared" si="115"/>
        <v>0</v>
      </c>
      <c r="AR99" s="243"/>
      <c r="AS99" s="243"/>
    </row>
    <row r="100" spans="1:45" s="197" customFormat="1" ht="13.9" customHeight="1" x14ac:dyDescent="0.25">
      <c r="A100" s="394"/>
      <c r="B100" s="384"/>
      <c r="C100" s="384" t="s">
        <v>243</v>
      </c>
      <c r="D100" s="556" t="s">
        <v>244</v>
      </c>
      <c r="E100" s="556"/>
      <c r="F100" s="556"/>
      <c r="G100" s="557"/>
      <c r="H100" s="385">
        <f t="shared" si="81"/>
        <v>0</v>
      </c>
      <c r="I100" s="55"/>
      <c r="J100" s="308"/>
      <c r="K100" s="424"/>
      <c r="L100" s="423"/>
      <c r="M100" s="289"/>
      <c r="N100" s="56"/>
      <c r="O100" s="56"/>
      <c r="P100" s="56"/>
      <c r="Q100" s="56"/>
      <c r="R100" s="324"/>
      <c r="S100" s="57"/>
      <c r="T100" s="385">
        <f t="shared" si="82"/>
        <v>0</v>
      </c>
      <c r="U100" s="55"/>
      <c r="V100" s="308"/>
      <c r="W100" s="424"/>
      <c r="X100" s="423"/>
      <c r="Y100" s="289"/>
      <c r="Z100" s="56"/>
      <c r="AA100" s="56"/>
      <c r="AB100" s="56"/>
      <c r="AC100" s="56"/>
      <c r="AD100" s="324"/>
      <c r="AE100" s="57"/>
      <c r="AF100" s="385">
        <f t="shared" si="83"/>
        <v>0</v>
      </c>
      <c r="AG100" s="55"/>
      <c r="AH100" s="308"/>
      <c r="AI100" s="424"/>
      <c r="AJ100" s="423"/>
      <c r="AK100" s="289"/>
      <c r="AL100" s="56"/>
      <c r="AM100" s="56"/>
      <c r="AN100" s="56"/>
      <c r="AO100" s="56"/>
      <c r="AP100" s="56">
        <f t="shared" ref="AP100:AP101" si="116">R100+AD100</f>
        <v>0</v>
      </c>
      <c r="AQ100" s="57"/>
      <c r="AR100" s="386"/>
      <c r="AS100" s="386"/>
    </row>
    <row r="101" spans="1:45" s="197" customFormat="1" ht="13.9" customHeight="1" x14ac:dyDescent="0.25">
      <c r="A101" s="394"/>
      <c r="B101" s="384"/>
      <c r="C101" s="384" t="s">
        <v>245</v>
      </c>
      <c r="D101" s="556" t="s">
        <v>246</v>
      </c>
      <c r="E101" s="556"/>
      <c r="F101" s="556"/>
      <c r="G101" s="557"/>
      <c r="H101" s="385">
        <f t="shared" si="81"/>
        <v>0</v>
      </c>
      <c r="I101" s="55"/>
      <c r="J101" s="308"/>
      <c r="K101" s="424"/>
      <c r="L101" s="423"/>
      <c r="M101" s="289"/>
      <c r="N101" s="56"/>
      <c r="O101" s="56"/>
      <c r="P101" s="56"/>
      <c r="Q101" s="56"/>
      <c r="R101" s="324"/>
      <c r="S101" s="57"/>
      <c r="T101" s="385">
        <f t="shared" si="82"/>
        <v>0</v>
      </c>
      <c r="U101" s="55"/>
      <c r="V101" s="308"/>
      <c r="W101" s="424"/>
      <c r="X101" s="423"/>
      <c r="Y101" s="289"/>
      <c r="Z101" s="56"/>
      <c r="AA101" s="56"/>
      <c r="AB101" s="56"/>
      <c r="AC101" s="56"/>
      <c r="AD101" s="324"/>
      <c r="AE101" s="57"/>
      <c r="AF101" s="385">
        <f t="shared" si="83"/>
        <v>0</v>
      </c>
      <c r="AG101" s="55"/>
      <c r="AH101" s="308"/>
      <c r="AI101" s="424"/>
      <c r="AJ101" s="423"/>
      <c r="AK101" s="289"/>
      <c r="AL101" s="56"/>
      <c r="AM101" s="56"/>
      <c r="AN101" s="56"/>
      <c r="AO101" s="56"/>
      <c r="AP101" s="56">
        <f t="shared" si="116"/>
        <v>0</v>
      </c>
      <c r="AQ101" s="57"/>
      <c r="AR101" s="386"/>
      <c r="AS101" s="386"/>
    </row>
    <row r="102" spans="1:45" s="62" customFormat="1" ht="20.45" customHeight="1" x14ac:dyDescent="0.25">
      <c r="A102" s="232"/>
      <c r="B102" s="325"/>
      <c r="C102" s="325"/>
      <c r="D102" s="370"/>
      <c r="E102" s="370"/>
      <c r="F102" s="370"/>
      <c r="G102" s="370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25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25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25"/>
      <c r="AR102" s="243"/>
      <c r="AS102" s="243"/>
    </row>
    <row r="103" spans="1:45" s="189" customFormat="1" ht="22.9" customHeight="1" x14ac:dyDescent="0.25">
      <c r="A103" s="523" t="s">
        <v>74</v>
      </c>
      <c r="B103" s="524"/>
      <c r="C103" s="524"/>
      <c r="D103" s="524"/>
      <c r="E103" s="524"/>
      <c r="F103" s="524"/>
      <c r="G103" s="524"/>
      <c r="H103" s="367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0"/>
      <c r="T103" s="367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0"/>
      <c r="AF103" s="367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0"/>
      <c r="AR103" s="243"/>
      <c r="AS103" s="243"/>
    </row>
    <row r="104" spans="1:45" s="192" customFormat="1" ht="27.75" customHeight="1" x14ac:dyDescent="0.25">
      <c r="A104" s="317">
        <v>8</v>
      </c>
      <c r="B104" s="208"/>
      <c r="C104" s="365"/>
      <c r="D104" s="525" t="s">
        <v>70</v>
      </c>
      <c r="E104" s="525"/>
      <c r="F104" s="525"/>
      <c r="G104" s="526"/>
      <c r="H104" s="237">
        <f t="shared" ref="H104:H107" si="117">SUM(I104:S104)</f>
        <v>0</v>
      </c>
      <c r="I104" s="315">
        <f>I105</f>
        <v>0</v>
      </c>
      <c r="J104" s="263">
        <f t="shared" ref="J104:S106" si="118">J105</f>
        <v>0</v>
      </c>
      <c r="K104" s="239">
        <f t="shared" si="118"/>
        <v>0</v>
      </c>
      <c r="L104" s="368">
        <f t="shared" si="118"/>
        <v>0</v>
      </c>
      <c r="M104" s="240">
        <f t="shared" si="118"/>
        <v>0</v>
      </c>
      <c r="N104" s="241">
        <f t="shared" si="118"/>
        <v>0</v>
      </c>
      <c r="O104" s="241">
        <f t="shared" si="118"/>
        <v>0</v>
      </c>
      <c r="P104" s="241">
        <f t="shared" si="118"/>
        <v>0</v>
      </c>
      <c r="Q104" s="241">
        <f t="shared" si="118"/>
        <v>0</v>
      </c>
      <c r="R104" s="241">
        <f t="shared" si="118"/>
        <v>0</v>
      </c>
      <c r="S104" s="239">
        <f t="shared" si="118"/>
        <v>0</v>
      </c>
      <c r="T104" s="237">
        <f t="shared" ref="T104:T107" si="119">SUM(U104:AE104)</f>
        <v>0</v>
      </c>
      <c r="U104" s="315">
        <f>U105</f>
        <v>0</v>
      </c>
      <c r="V104" s="263">
        <f t="shared" ref="V104:AE106" si="120">V105</f>
        <v>0</v>
      </c>
      <c r="W104" s="239">
        <f t="shared" si="120"/>
        <v>0</v>
      </c>
      <c r="X104" s="368">
        <f t="shared" si="120"/>
        <v>0</v>
      </c>
      <c r="Y104" s="240">
        <f t="shared" si="120"/>
        <v>0</v>
      </c>
      <c r="Z104" s="241">
        <f t="shared" si="120"/>
        <v>0</v>
      </c>
      <c r="AA104" s="241">
        <f t="shared" si="120"/>
        <v>0</v>
      </c>
      <c r="AB104" s="241">
        <f t="shared" si="120"/>
        <v>0</v>
      </c>
      <c r="AC104" s="241">
        <f t="shared" si="120"/>
        <v>0</v>
      </c>
      <c r="AD104" s="241">
        <f t="shared" si="120"/>
        <v>0</v>
      </c>
      <c r="AE104" s="239">
        <f t="shared" si="120"/>
        <v>0</v>
      </c>
      <c r="AF104" s="237">
        <f t="shared" ref="AF104:AF107" si="121">SUM(AG104:AQ104)</f>
        <v>0</v>
      </c>
      <c r="AG104" s="315">
        <f>AG105</f>
        <v>0</v>
      </c>
      <c r="AH104" s="263">
        <f t="shared" ref="AH104:AQ106" si="122">AH105</f>
        <v>0</v>
      </c>
      <c r="AI104" s="239">
        <f t="shared" si="122"/>
        <v>0</v>
      </c>
      <c r="AJ104" s="368">
        <f t="shared" si="122"/>
        <v>0</v>
      </c>
      <c r="AK104" s="240">
        <f t="shared" si="122"/>
        <v>0</v>
      </c>
      <c r="AL104" s="241">
        <f t="shared" si="122"/>
        <v>0</v>
      </c>
      <c r="AM104" s="241">
        <f t="shared" si="122"/>
        <v>0</v>
      </c>
      <c r="AN104" s="241">
        <f t="shared" si="122"/>
        <v>0</v>
      </c>
      <c r="AO104" s="241">
        <f t="shared" si="122"/>
        <v>0</v>
      </c>
      <c r="AP104" s="241">
        <f t="shared" si="122"/>
        <v>0</v>
      </c>
      <c r="AQ104" s="239">
        <f t="shared" si="122"/>
        <v>0</v>
      </c>
      <c r="AR104" s="243"/>
      <c r="AS104" s="243"/>
    </row>
    <row r="105" spans="1:45" s="190" customFormat="1" ht="24.75" customHeight="1" x14ac:dyDescent="0.25">
      <c r="A105" s="515">
        <v>84</v>
      </c>
      <c r="B105" s="516"/>
      <c r="C105" s="369"/>
      <c r="D105" s="517" t="s">
        <v>66</v>
      </c>
      <c r="E105" s="517"/>
      <c r="F105" s="517"/>
      <c r="G105" s="518"/>
      <c r="H105" s="237">
        <f t="shared" si="117"/>
        <v>0</v>
      </c>
      <c r="I105" s="315">
        <f>I106</f>
        <v>0</v>
      </c>
      <c r="J105" s="263">
        <f t="shared" si="118"/>
        <v>0</v>
      </c>
      <c r="K105" s="239">
        <f t="shared" si="118"/>
        <v>0</v>
      </c>
      <c r="L105" s="303">
        <f t="shared" si="118"/>
        <v>0</v>
      </c>
      <c r="M105" s="240">
        <f t="shared" si="118"/>
        <v>0</v>
      </c>
      <c r="N105" s="241">
        <f t="shared" si="118"/>
        <v>0</v>
      </c>
      <c r="O105" s="241">
        <f t="shared" si="118"/>
        <v>0</v>
      </c>
      <c r="P105" s="241">
        <f t="shared" si="118"/>
        <v>0</v>
      </c>
      <c r="Q105" s="241">
        <f t="shared" si="118"/>
        <v>0</v>
      </c>
      <c r="R105" s="241">
        <f t="shared" si="118"/>
        <v>0</v>
      </c>
      <c r="S105" s="239">
        <f t="shared" si="118"/>
        <v>0</v>
      </c>
      <c r="T105" s="237">
        <f t="shared" si="119"/>
        <v>0</v>
      </c>
      <c r="U105" s="315">
        <f>U106</f>
        <v>0</v>
      </c>
      <c r="V105" s="263">
        <f t="shared" si="120"/>
        <v>0</v>
      </c>
      <c r="W105" s="239">
        <f t="shared" si="120"/>
        <v>0</v>
      </c>
      <c r="X105" s="303">
        <f t="shared" si="120"/>
        <v>0</v>
      </c>
      <c r="Y105" s="240">
        <f t="shared" si="120"/>
        <v>0</v>
      </c>
      <c r="Z105" s="241">
        <f t="shared" si="120"/>
        <v>0</v>
      </c>
      <c r="AA105" s="241">
        <f t="shared" si="120"/>
        <v>0</v>
      </c>
      <c r="AB105" s="241">
        <f t="shared" si="120"/>
        <v>0</v>
      </c>
      <c r="AC105" s="241">
        <f t="shared" si="120"/>
        <v>0</v>
      </c>
      <c r="AD105" s="241">
        <f t="shared" si="120"/>
        <v>0</v>
      </c>
      <c r="AE105" s="239">
        <f t="shared" si="120"/>
        <v>0</v>
      </c>
      <c r="AF105" s="237">
        <f t="shared" si="121"/>
        <v>0</v>
      </c>
      <c r="AG105" s="315">
        <f>AG106</f>
        <v>0</v>
      </c>
      <c r="AH105" s="263">
        <f t="shared" si="122"/>
        <v>0</v>
      </c>
      <c r="AI105" s="239">
        <f t="shared" si="122"/>
        <v>0</v>
      </c>
      <c r="AJ105" s="303">
        <f t="shared" si="122"/>
        <v>0</v>
      </c>
      <c r="AK105" s="240">
        <f t="shared" si="122"/>
        <v>0</v>
      </c>
      <c r="AL105" s="241">
        <f t="shared" si="122"/>
        <v>0</v>
      </c>
      <c r="AM105" s="241">
        <f t="shared" si="122"/>
        <v>0</v>
      </c>
      <c r="AN105" s="241">
        <f t="shared" si="122"/>
        <v>0</v>
      </c>
      <c r="AO105" s="241">
        <f t="shared" si="122"/>
        <v>0</v>
      </c>
      <c r="AP105" s="241">
        <f t="shared" si="122"/>
        <v>0</v>
      </c>
      <c r="AQ105" s="239">
        <f t="shared" si="122"/>
        <v>0</v>
      </c>
      <c r="AR105" s="243"/>
      <c r="AS105" s="243"/>
    </row>
    <row r="106" spans="1:45" s="190" customFormat="1" ht="34.15" customHeight="1" x14ac:dyDescent="0.25">
      <c r="A106" s="515">
        <v>844</v>
      </c>
      <c r="B106" s="516"/>
      <c r="C106" s="516"/>
      <c r="D106" s="517" t="s">
        <v>88</v>
      </c>
      <c r="E106" s="517"/>
      <c r="F106" s="517"/>
      <c r="G106" s="518"/>
      <c r="H106" s="237">
        <f t="shared" si="117"/>
        <v>0</v>
      </c>
      <c r="I106" s="315">
        <f>I107</f>
        <v>0</v>
      </c>
      <c r="J106" s="263">
        <f t="shared" si="118"/>
        <v>0</v>
      </c>
      <c r="K106" s="239">
        <f t="shared" si="118"/>
        <v>0</v>
      </c>
      <c r="L106" s="303">
        <f t="shared" si="118"/>
        <v>0</v>
      </c>
      <c r="M106" s="240">
        <f t="shared" si="118"/>
        <v>0</v>
      </c>
      <c r="N106" s="241">
        <f t="shared" si="118"/>
        <v>0</v>
      </c>
      <c r="O106" s="241">
        <f t="shared" si="118"/>
        <v>0</v>
      </c>
      <c r="P106" s="241">
        <f t="shared" si="118"/>
        <v>0</v>
      </c>
      <c r="Q106" s="241">
        <f t="shared" si="118"/>
        <v>0</v>
      </c>
      <c r="R106" s="241">
        <f t="shared" si="118"/>
        <v>0</v>
      </c>
      <c r="S106" s="239">
        <f t="shared" si="118"/>
        <v>0</v>
      </c>
      <c r="T106" s="237">
        <f t="shared" si="119"/>
        <v>0</v>
      </c>
      <c r="U106" s="315">
        <f>U107</f>
        <v>0</v>
      </c>
      <c r="V106" s="263">
        <f t="shared" si="120"/>
        <v>0</v>
      </c>
      <c r="W106" s="239">
        <f t="shared" si="120"/>
        <v>0</v>
      </c>
      <c r="X106" s="303">
        <f t="shared" si="120"/>
        <v>0</v>
      </c>
      <c r="Y106" s="240">
        <f t="shared" si="120"/>
        <v>0</v>
      </c>
      <c r="Z106" s="241">
        <f t="shared" si="120"/>
        <v>0</v>
      </c>
      <c r="AA106" s="241">
        <f t="shared" si="120"/>
        <v>0</v>
      </c>
      <c r="AB106" s="241">
        <f t="shared" si="120"/>
        <v>0</v>
      </c>
      <c r="AC106" s="241">
        <f t="shared" si="120"/>
        <v>0</v>
      </c>
      <c r="AD106" s="241">
        <f t="shared" si="120"/>
        <v>0</v>
      </c>
      <c r="AE106" s="239">
        <f t="shared" si="120"/>
        <v>0</v>
      </c>
      <c r="AF106" s="237">
        <f t="shared" si="121"/>
        <v>0</v>
      </c>
      <c r="AG106" s="315">
        <f>AG107</f>
        <v>0</v>
      </c>
      <c r="AH106" s="263">
        <f t="shared" si="122"/>
        <v>0</v>
      </c>
      <c r="AI106" s="239">
        <f t="shared" si="122"/>
        <v>0</v>
      </c>
      <c r="AJ106" s="303">
        <f t="shared" si="122"/>
        <v>0</v>
      </c>
      <c r="AK106" s="240">
        <f t="shared" si="122"/>
        <v>0</v>
      </c>
      <c r="AL106" s="241">
        <f t="shared" si="122"/>
        <v>0</v>
      </c>
      <c r="AM106" s="241">
        <f t="shared" si="122"/>
        <v>0</v>
      </c>
      <c r="AN106" s="241">
        <f t="shared" si="122"/>
        <v>0</v>
      </c>
      <c r="AO106" s="241">
        <f t="shared" si="122"/>
        <v>0</v>
      </c>
      <c r="AP106" s="241">
        <f t="shared" si="122"/>
        <v>0</v>
      </c>
      <c r="AQ106" s="239">
        <f t="shared" si="122"/>
        <v>0</v>
      </c>
      <c r="AR106" s="243"/>
      <c r="AS106" s="243"/>
    </row>
    <row r="107" spans="1:45" s="197" customFormat="1" ht="29.45" customHeight="1" x14ac:dyDescent="0.25">
      <c r="A107" s="394"/>
      <c r="B107" s="384"/>
      <c r="C107" s="384">
        <v>84432</v>
      </c>
      <c r="D107" s="556" t="s">
        <v>247</v>
      </c>
      <c r="E107" s="556"/>
      <c r="F107" s="556"/>
      <c r="G107" s="557"/>
      <c r="H107" s="385">
        <f t="shared" si="117"/>
        <v>0</v>
      </c>
      <c r="I107" s="55"/>
      <c r="J107" s="308"/>
      <c r="K107" s="424"/>
      <c r="L107" s="423"/>
      <c r="M107" s="289"/>
      <c r="N107" s="56"/>
      <c r="O107" s="56"/>
      <c r="P107" s="56"/>
      <c r="Q107" s="56"/>
      <c r="R107" s="56"/>
      <c r="S107" s="322"/>
      <c r="T107" s="385">
        <f t="shared" si="119"/>
        <v>0</v>
      </c>
      <c r="U107" s="55"/>
      <c r="V107" s="308"/>
      <c r="W107" s="424"/>
      <c r="X107" s="423"/>
      <c r="Y107" s="289"/>
      <c r="Z107" s="56"/>
      <c r="AA107" s="56"/>
      <c r="AB107" s="56"/>
      <c r="AC107" s="56"/>
      <c r="AD107" s="56"/>
      <c r="AE107" s="322"/>
      <c r="AF107" s="385">
        <f t="shared" si="121"/>
        <v>0</v>
      </c>
      <c r="AG107" s="55"/>
      <c r="AH107" s="308"/>
      <c r="AI107" s="424"/>
      <c r="AJ107" s="423"/>
      <c r="AK107" s="289"/>
      <c r="AL107" s="56"/>
      <c r="AM107" s="56"/>
      <c r="AN107" s="56"/>
      <c r="AO107" s="56"/>
      <c r="AP107" s="56"/>
      <c r="AQ107" s="57">
        <f>S107+AE107</f>
        <v>0</v>
      </c>
      <c r="AR107" s="386"/>
      <c r="AS107" s="386"/>
    </row>
    <row r="108" spans="1:45" s="62" customFormat="1" ht="20.45" customHeight="1" x14ac:dyDescent="0.25">
      <c r="A108" s="232"/>
      <c r="B108" s="325"/>
      <c r="C108" s="325"/>
      <c r="D108" s="370"/>
      <c r="E108" s="370"/>
      <c r="F108" s="370"/>
      <c r="G108" s="370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25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25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25"/>
      <c r="AR108" s="243"/>
      <c r="AS108" s="243"/>
    </row>
    <row r="109" spans="1:45" s="189" customFormat="1" ht="23.45" customHeight="1" x14ac:dyDescent="0.25">
      <c r="A109" s="523" t="s">
        <v>110</v>
      </c>
      <c r="B109" s="524"/>
      <c r="C109" s="524"/>
      <c r="D109" s="524"/>
      <c r="E109" s="524"/>
      <c r="F109" s="524"/>
      <c r="G109" s="524"/>
      <c r="H109" s="372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81"/>
      <c r="T109" s="372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81"/>
      <c r="AF109" s="372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81"/>
    </row>
    <row r="110" spans="1:45" s="192" customFormat="1" ht="27.75" customHeight="1" x14ac:dyDescent="0.25">
      <c r="A110" s="317">
        <v>9</v>
      </c>
      <c r="B110" s="208"/>
      <c r="C110" s="365"/>
      <c r="D110" s="517" t="s">
        <v>110</v>
      </c>
      <c r="E110" s="517"/>
      <c r="F110" s="517"/>
      <c r="G110" s="518"/>
      <c r="H110" s="237">
        <f t="shared" ref="H110:H118" si="123">SUM(I110:S110)</f>
        <v>0</v>
      </c>
      <c r="I110" s="315">
        <f>I111</f>
        <v>0</v>
      </c>
      <c r="J110" s="263">
        <f t="shared" ref="J110:S111" si="124">J111</f>
        <v>0</v>
      </c>
      <c r="K110" s="373">
        <f t="shared" si="124"/>
        <v>0</v>
      </c>
      <c r="L110" s="368">
        <f t="shared" si="124"/>
        <v>0</v>
      </c>
      <c r="M110" s="240">
        <f t="shared" si="124"/>
        <v>0</v>
      </c>
      <c r="N110" s="241">
        <f t="shared" si="124"/>
        <v>0</v>
      </c>
      <c r="O110" s="241">
        <f t="shared" si="124"/>
        <v>0</v>
      </c>
      <c r="P110" s="241">
        <f t="shared" si="124"/>
        <v>0</v>
      </c>
      <c r="Q110" s="241">
        <f t="shared" si="124"/>
        <v>0</v>
      </c>
      <c r="R110" s="241">
        <f t="shared" si="124"/>
        <v>0</v>
      </c>
      <c r="S110" s="239">
        <f t="shared" si="124"/>
        <v>0</v>
      </c>
      <c r="T110" s="237">
        <f t="shared" ref="T110:T118" si="125">SUM(U110:AE110)</f>
        <v>421704</v>
      </c>
      <c r="U110" s="315">
        <f>U111</f>
        <v>0</v>
      </c>
      <c r="V110" s="263">
        <f t="shared" ref="V110:AE111" si="126">V111</f>
        <v>0</v>
      </c>
      <c r="W110" s="373">
        <f t="shared" si="126"/>
        <v>0</v>
      </c>
      <c r="X110" s="368">
        <f t="shared" si="126"/>
        <v>0</v>
      </c>
      <c r="Y110" s="240">
        <f t="shared" si="126"/>
        <v>127051</v>
      </c>
      <c r="Z110" s="241">
        <f t="shared" si="126"/>
        <v>0</v>
      </c>
      <c r="AA110" s="241">
        <f t="shared" si="126"/>
        <v>255196</v>
      </c>
      <c r="AB110" s="241">
        <f t="shared" si="126"/>
        <v>39457</v>
      </c>
      <c r="AC110" s="241">
        <f t="shared" si="126"/>
        <v>0</v>
      </c>
      <c r="AD110" s="241">
        <f t="shared" si="126"/>
        <v>0</v>
      </c>
      <c r="AE110" s="239">
        <f t="shared" si="126"/>
        <v>0</v>
      </c>
      <c r="AF110" s="237">
        <f t="shared" ref="AF110:AF118" si="127">SUM(AG110:AQ110)</f>
        <v>421704</v>
      </c>
      <c r="AG110" s="315">
        <f>AG111</f>
        <v>0</v>
      </c>
      <c r="AH110" s="263">
        <f t="shared" ref="AH110:AQ111" si="128">AH111</f>
        <v>0</v>
      </c>
      <c r="AI110" s="373">
        <f t="shared" si="128"/>
        <v>0</v>
      </c>
      <c r="AJ110" s="368">
        <f t="shared" si="128"/>
        <v>0</v>
      </c>
      <c r="AK110" s="240">
        <f t="shared" si="128"/>
        <v>127051</v>
      </c>
      <c r="AL110" s="241">
        <f t="shared" si="128"/>
        <v>0</v>
      </c>
      <c r="AM110" s="241">
        <f t="shared" si="128"/>
        <v>255196</v>
      </c>
      <c r="AN110" s="241">
        <f t="shared" si="128"/>
        <v>39457</v>
      </c>
      <c r="AO110" s="241">
        <f t="shared" si="128"/>
        <v>0</v>
      </c>
      <c r="AP110" s="241">
        <f t="shared" si="128"/>
        <v>0</v>
      </c>
      <c r="AQ110" s="239">
        <f t="shared" si="128"/>
        <v>0</v>
      </c>
    </row>
    <row r="111" spans="1:45" s="190" customFormat="1" ht="24.75" customHeight="1" x14ac:dyDescent="0.25">
      <c r="A111" s="515">
        <v>92</v>
      </c>
      <c r="B111" s="516"/>
      <c r="C111" s="369"/>
      <c r="D111" s="517" t="s">
        <v>111</v>
      </c>
      <c r="E111" s="517"/>
      <c r="F111" s="517"/>
      <c r="G111" s="518"/>
      <c r="H111" s="237">
        <f t="shared" si="123"/>
        <v>0</v>
      </c>
      <c r="I111" s="315">
        <f>I112</f>
        <v>0</v>
      </c>
      <c r="J111" s="263">
        <f t="shared" si="124"/>
        <v>0</v>
      </c>
      <c r="K111" s="239">
        <f t="shared" si="124"/>
        <v>0</v>
      </c>
      <c r="L111" s="303">
        <f t="shared" si="124"/>
        <v>0</v>
      </c>
      <c r="M111" s="240">
        <f t="shared" si="124"/>
        <v>0</v>
      </c>
      <c r="N111" s="241">
        <f t="shared" si="124"/>
        <v>0</v>
      </c>
      <c r="O111" s="241">
        <f t="shared" si="124"/>
        <v>0</v>
      </c>
      <c r="P111" s="241">
        <f t="shared" si="124"/>
        <v>0</v>
      </c>
      <c r="Q111" s="241">
        <f t="shared" si="124"/>
        <v>0</v>
      </c>
      <c r="R111" s="241">
        <f t="shared" si="124"/>
        <v>0</v>
      </c>
      <c r="S111" s="239">
        <f t="shared" si="124"/>
        <v>0</v>
      </c>
      <c r="T111" s="237">
        <f t="shared" si="125"/>
        <v>421704</v>
      </c>
      <c r="U111" s="315">
        <f>U112</f>
        <v>0</v>
      </c>
      <c r="V111" s="263">
        <f t="shared" si="126"/>
        <v>0</v>
      </c>
      <c r="W111" s="239">
        <f t="shared" si="126"/>
        <v>0</v>
      </c>
      <c r="X111" s="303">
        <f t="shared" si="126"/>
        <v>0</v>
      </c>
      <c r="Y111" s="240">
        <f t="shared" si="126"/>
        <v>127051</v>
      </c>
      <c r="Z111" s="241">
        <f t="shared" si="126"/>
        <v>0</v>
      </c>
      <c r="AA111" s="241">
        <f t="shared" si="126"/>
        <v>255196</v>
      </c>
      <c r="AB111" s="241">
        <f t="shared" si="126"/>
        <v>39457</v>
      </c>
      <c r="AC111" s="241">
        <f t="shared" si="126"/>
        <v>0</v>
      </c>
      <c r="AD111" s="241">
        <f t="shared" si="126"/>
        <v>0</v>
      </c>
      <c r="AE111" s="239">
        <f t="shared" si="126"/>
        <v>0</v>
      </c>
      <c r="AF111" s="237">
        <f t="shared" si="127"/>
        <v>421704</v>
      </c>
      <c r="AG111" s="315">
        <f>AG112</f>
        <v>0</v>
      </c>
      <c r="AH111" s="263">
        <f t="shared" si="128"/>
        <v>0</v>
      </c>
      <c r="AI111" s="239">
        <f t="shared" si="128"/>
        <v>0</v>
      </c>
      <c r="AJ111" s="303">
        <f t="shared" si="128"/>
        <v>0</v>
      </c>
      <c r="AK111" s="240">
        <f t="shared" si="128"/>
        <v>127051</v>
      </c>
      <c r="AL111" s="241">
        <f t="shared" si="128"/>
        <v>0</v>
      </c>
      <c r="AM111" s="241">
        <f t="shared" si="128"/>
        <v>255196</v>
      </c>
      <c r="AN111" s="241">
        <f t="shared" si="128"/>
        <v>39457</v>
      </c>
      <c r="AO111" s="241">
        <f t="shared" si="128"/>
        <v>0</v>
      </c>
      <c r="AP111" s="241">
        <f t="shared" si="128"/>
        <v>0</v>
      </c>
      <c r="AQ111" s="239">
        <f t="shared" si="128"/>
        <v>0</v>
      </c>
    </row>
    <row r="112" spans="1:45" s="190" customFormat="1" ht="18" customHeight="1" x14ac:dyDescent="0.25">
      <c r="A112" s="515">
        <v>922</v>
      </c>
      <c r="B112" s="516"/>
      <c r="C112" s="516"/>
      <c r="D112" s="517" t="s">
        <v>112</v>
      </c>
      <c r="E112" s="517"/>
      <c r="F112" s="517"/>
      <c r="G112" s="517"/>
      <c r="H112" s="237">
        <f t="shared" si="123"/>
        <v>0</v>
      </c>
      <c r="I112" s="263">
        <f>SUM(I113:I118)</f>
        <v>0</v>
      </c>
      <c r="J112" s="241">
        <f t="shared" ref="J112:S112" si="129">SUM(J113:J118)</f>
        <v>0</v>
      </c>
      <c r="K112" s="239">
        <f t="shared" si="129"/>
        <v>0</v>
      </c>
      <c r="L112" s="303">
        <f t="shared" si="129"/>
        <v>0</v>
      </c>
      <c r="M112" s="240">
        <f t="shared" si="129"/>
        <v>0</v>
      </c>
      <c r="N112" s="241">
        <f t="shared" si="129"/>
        <v>0</v>
      </c>
      <c r="O112" s="241">
        <f t="shared" si="129"/>
        <v>0</v>
      </c>
      <c r="P112" s="241">
        <f t="shared" si="129"/>
        <v>0</v>
      </c>
      <c r="Q112" s="241">
        <f t="shared" si="129"/>
        <v>0</v>
      </c>
      <c r="R112" s="241">
        <f t="shared" si="129"/>
        <v>0</v>
      </c>
      <c r="S112" s="239">
        <f t="shared" si="129"/>
        <v>0</v>
      </c>
      <c r="T112" s="237">
        <f t="shared" si="125"/>
        <v>421704</v>
      </c>
      <c r="U112" s="263">
        <f>SUM(U113:U118)</f>
        <v>0</v>
      </c>
      <c r="V112" s="241">
        <f t="shared" ref="V112:AE112" si="130">SUM(V113:V118)</f>
        <v>0</v>
      </c>
      <c r="W112" s="239">
        <f t="shared" si="130"/>
        <v>0</v>
      </c>
      <c r="X112" s="303">
        <f t="shared" si="130"/>
        <v>0</v>
      </c>
      <c r="Y112" s="240">
        <f t="shared" si="130"/>
        <v>127051</v>
      </c>
      <c r="Z112" s="241">
        <f t="shared" si="130"/>
        <v>0</v>
      </c>
      <c r="AA112" s="241">
        <f t="shared" si="130"/>
        <v>255196</v>
      </c>
      <c r="AB112" s="241">
        <f t="shared" si="130"/>
        <v>39457</v>
      </c>
      <c r="AC112" s="241">
        <f t="shared" si="130"/>
        <v>0</v>
      </c>
      <c r="AD112" s="241">
        <f t="shared" si="130"/>
        <v>0</v>
      </c>
      <c r="AE112" s="239">
        <f t="shared" si="130"/>
        <v>0</v>
      </c>
      <c r="AF112" s="237">
        <f t="shared" si="127"/>
        <v>421704</v>
      </c>
      <c r="AG112" s="263">
        <f>SUM(AG113:AG118)</f>
        <v>0</v>
      </c>
      <c r="AH112" s="241">
        <f t="shared" ref="AH112:AQ112" si="131">SUM(AH113:AH118)</f>
        <v>0</v>
      </c>
      <c r="AI112" s="239">
        <f t="shared" si="131"/>
        <v>0</v>
      </c>
      <c r="AJ112" s="303">
        <f t="shared" si="131"/>
        <v>0</v>
      </c>
      <c r="AK112" s="240">
        <f t="shared" si="131"/>
        <v>127051</v>
      </c>
      <c r="AL112" s="241">
        <f t="shared" si="131"/>
        <v>0</v>
      </c>
      <c r="AM112" s="241">
        <f t="shared" si="131"/>
        <v>255196</v>
      </c>
      <c r="AN112" s="241">
        <f t="shared" si="131"/>
        <v>39457</v>
      </c>
      <c r="AO112" s="241">
        <f t="shared" si="131"/>
        <v>0</v>
      </c>
      <c r="AP112" s="241">
        <f t="shared" si="131"/>
        <v>0</v>
      </c>
      <c r="AQ112" s="239">
        <f t="shared" si="131"/>
        <v>0</v>
      </c>
    </row>
    <row r="113" spans="1:45" s="197" customFormat="1" ht="13.9" customHeight="1" x14ac:dyDescent="0.25">
      <c r="A113" s="394"/>
      <c r="B113" s="384"/>
      <c r="C113" s="384" t="s">
        <v>248</v>
      </c>
      <c r="D113" s="556" t="s">
        <v>249</v>
      </c>
      <c r="E113" s="556"/>
      <c r="F113" s="556"/>
      <c r="G113" s="557"/>
      <c r="H113" s="385">
        <f t="shared" si="123"/>
        <v>0</v>
      </c>
      <c r="I113" s="55"/>
      <c r="J113" s="308"/>
      <c r="K113" s="424"/>
      <c r="L113" s="423"/>
      <c r="M113" s="323"/>
      <c r="N113" s="324"/>
      <c r="O113" s="324"/>
      <c r="P113" s="324"/>
      <c r="Q113" s="324"/>
      <c r="R113" s="324"/>
      <c r="S113" s="57"/>
      <c r="T113" s="385">
        <f t="shared" si="125"/>
        <v>421704</v>
      </c>
      <c r="U113" s="55"/>
      <c r="V113" s="308"/>
      <c r="W113" s="424"/>
      <c r="X113" s="423"/>
      <c r="Y113" s="323">
        <v>127051</v>
      </c>
      <c r="Z113" s="324"/>
      <c r="AA113" s="324">
        <v>255196</v>
      </c>
      <c r="AB113" s="324">
        <v>39457</v>
      </c>
      <c r="AC113" s="324"/>
      <c r="AD113" s="324"/>
      <c r="AE113" s="57"/>
      <c r="AF113" s="385">
        <f t="shared" si="127"/>
        <v>421704</v>
      </c>
      <c r="AG113" s="55"/>
      <c r="AH113" s="308"/>
      <c r="AI113" s="424"/>
      <c r="AJ113" s="423"/>
      <c r="AK113" s="289">
        <f t="shared" ref="AK113:AP113" si="132">M113+Y113</f>
        <v>127051</v>
      </c>
      <c r="AL113" s="56">
        <f t="shared" si="132"/>
        <v>0</v>
      </c>
      <c r="AM113" s="56">
        <f t="shared" si="132"/>
        <v>255196</v>
      </c>
      <c r="AN113" s="56">
        <f t="shared" si="132"/>
        <v>39457</v>
      </c>
      <c r="AO113" s="56">
        <f t="shared" si="132"/>
        <v>0</v>
      </c>
      <c r="AP113" s="56">
        <f t="shared" si="132"/>
        <v>0</v>
      </c>
      <c r="AQ113" s="57"/>
      <c r="AR113" s="386"/>
      <c r="AS113" s="386"/>
    </row>
    <row r="114" spans="1:45" s="197" customFormat="1" ht="13.9" customHeight="1" x14ac:dyDescent="0.25">
      <c r="A114" s="394"/>
      <c r="B114" s="384"/>
      <c r="C114" s="384" t="s">
        <v>250</v>
      </c>
      <c r="D114" s="556" t="s">
        <v>251</v>
      </c>
      <c r="E114" s="556"/>
      <c r="F114" s="556"/>
      <c r="G114" s="557"/>
      <c r="H114" s="385">
        <f t="shared" si="123"/>
        <v>0</v>
      </c>
      <c r="I114" s="55"/>
      <c r="J114" s="308"/>
      <c r="K114" s="424"/>
      <c r="L114" s="423"/>
      <c r="M114" s="323"/>
      <c r="N114" s="324"/>
      <c r="O114" s="324"/>
      <c r="P114" s="324"/>
      <c r="Q114" s="324"/>
      <c r="R114" s="324"/>
      <c r="S114" s="57"/>
      <c r="T114" s="385">
        <f t="shared" si="125"/>
        <v>0</v>
      </c>
      <c r="U114" s="55"/>
      <c r="V114" s="308"/>
      <c r="W114" s="424"/>
      <c r="X114" s="423"/>
      <c r="Y114" s="323"/>
      <c r="Z114" s="324"/>
      <c r="AA114" s="324"/>
      <c r="AB114" s="324"/>
      <c r="AC114" s="324"/>
      <c r="AD114" s="324"/>
      <c r="AE114" s="57"/>
      <c r="AF114" s="385">
        <f t="shared" si="127"/>
        <v>0</v>
      </c>
      <c r="AG114" s="55"/>
      <c r="AH114" s="308"/>
      <c r="AI114" s="424"/>
      <c r="AJ114" s="423"/>
      <c r="AK114" s="289">
        <f>M114+Y114</f>
        <v>0</v>
      </c>
      <c r="AL114" s="56">
        <f t="shared" ref="AL114:AL118" si="133">N114+Z114</f>
        <v>0</v>
      </c>
      <c r="AM114" s="56">
        <f t="shared" ref="AM114:AM118" si="134">O114+AA114</f>
        <v>0</v>
      </c>
      <c r="AN114" s="56">
        <f t="shared" ref="AN114:AN118" si="135">P114+AB114</f>
        <v>0</v>
      </c>
      <c r="AO114" s="56">
        <f t="shared" ref="AO114:AO118" si="136">Q114+AC114</f>
        <v>0</v>
      </c>
      <c r="AP114" s="56">
        <f t="shared" ref="AP114:AP118" si="137">R114+AD114</f>
        <v>0</v>
      </c>
      <c r="AQ114" s="57"/>
      <c r="AR114" s="386"/>
      <c r="AS114" s="386"/>
    </row>
    <row r="115" spans="1:45" s="197" customFormat="1" ht="13.9" customHeight="1" x14ac:dyDescent="0.25">
      <c r="A115" s="394"/>
      <c r="B115" s="384"/>
      <c r="C115" s="384" t="s">
        <v>252</v>
      </c>
      <c r="D115" s="556" t="s">
        <v>253</v>
      </c>
      <c r="E115" s="556"/>
      <c r="F115" s="556"/>
      <c r="G115" s="557"/>
      <c r="H115" s="385">
        <f t="shared" si="123"/>
        <v>0</v>
      </c>
      <c r="I115" s="55"/>
      <c r="J115" s="308"/>
      <c r="K115" s="424"/>
      <c r="L115" s="423"/>
      <c r="M115" s="323"/>
      <c r="N115" s="324"/>
      <c r="O115" s="324"/>
      <c r="P115" s="324"/>
      <c r="Q115" s="324"/>
      <c r="R115" s="324"/>
      <c r="S115" s="57"/>
      <c r="T115" s="385">
        <f t="shared" si="125"/>
        <v>0</v>
      </c>
      <c r="U115" s="55"/>
      <c r="V115" s="308"/>
      <c r="W115" s="424"/>
      <c r="X115" s="423"/>
      <c r="Y115" s="323"/>
      <c r="Z115" s="324"/>
      <c r="AA115" s="324"/>
      <c r="AB115" s="324"/>
      <c r="AC115" s="324"/>
      <c r="AD115" s="324"/>
      <c r="AE115" s="57"/>
      <c r="AF115" s="385">
        <f t="shared" si="127"/>
        <v>0</v>
      </c>
      <c r="AG115" s="55"/>
      <c r="AH115" s="308"/>
      <c r="AI115" s="424"/>
      <c r="AJ115" s="423"/>
      <c r="AK115" s="289">
        <f>M115+Y115</f>
        <v>0</v>
      </c>
      <c r="AL115" s="56">
        <f t="shared" si="133"/>
        <v>0</v>
      </c>
      <c r="AM115" s="56">
        <f t="shared" si="134"/>
        <v>0</v>
      </c>
      <c r="AN115" s="56">
        <f t="shared" si="135"/>
        <v>0</v>
      </c>
      <c r="AO115" s="56">
        <f t="shared" si="136"/>
        <v>0</v>
      </c>
      <c r="AP115" s="56">
        <f t="shared" si="137"/>
        <v>0</v>
      </c>
      <c r="AQ115" s="57"/>
      <c r="AR115" s="386"/>
      <c r="AS115" s="386"/>
    </row>
    <row r="116" spans="1:45" s="197" customFormat="1" ht="14.25" x14ac:dyDescent="0.25">
      <c r="A116" s="394"/>
      <c r="B116" s="384"/>
      <c r="C116" s="384" t="s">
        <v>254</v>
      </c>
      <c r="D116" s="556" t="s">
        <v>255</v>
      </c>
      <c r="E116" s="556"/>
      <c r="F116" s="556"/>
      <c r="G116" s="557"/>
      <c r="H116" s="385">
        <f t="shared" si="123"/>
        <v>0</v>
      </c>
      <c r="I116" s="425"/>
      <c r="J116" s="56"/>
      <c r="K116" s="289"/>
      <c r="L116" s="425"/>
      <c r="M116" s="327"/>
      <c r="N116" s="321"/>
      <c r="O116" s="324"/>
      <c r="P116" s="324"/>
      <c r="Q116" s="324"/>
      <c r="R116" s="324"/>
      <c r="S116" s="57"/>
      <c r="T116" s="385">
        <f t="shared" si="125"/>
        <v>0</v>
      </c>
      <c r="U116" s="425"/>
      <c r="V116" s="56"/>
      <c r="W116" s="289"/>
      <c r="X116" s="425"/>
      <c r="Y116" s="327"/>
      <c r="Z116" s="321"/>
      <c r="AA116" s="324"/>
      <c r="AB116" s="324"/>
      <c r="AC116" s="324"/>
      <c r="AD116" s="324"/>
      <c r="AE116" s="57"/>
      <c r="AF116" s="385">
        <f t="shared" si="127"/>
        <v>0</v>
      </c>
      <c r="AG116" s="425"/>
      <c r="AH116" s="56"/>
      <c r="AI116" s="289"/>
      <c r="AJ116" s="425"/>
      <c r="AK116" s="441">
        <f>M116+Y116</f>
        <v>0</v>
      </c>
      <c r="AL116" s="308">
        <f t="shared" si="133"/>
        <v>0</v>
      </c>
      <c r="AM116" s="56">
        <f t="shared" si="134"/>
        <v>0</v>
      </c>
      <c r="AN116" s="56">
        <f t="shared" si="135"/>
        <v>0</v>
      </c>
      <c r="AO116" s="56">
        <f t="shared" si="136"/>
        <v>0</v>
      </c>
      <c r="AP116" s="56">
        <f t="shared" si="137"/>
        <v>0</v>
      </c>
      <c r="AQ116" s="57"/>
      <c r="AR116" s="386"/>
      <c r="AS116" s="386"/>
    </row>
    <row r="117" spans="1:45" s="197" customFormat="1" ht="13.9" customHeight="1" x14ac:dyDescent="0.25">
      <c r="A117" s="394"/>
      <c r="B117" s="384"/>
      <c r="C117" s="384" t="s">
        <v>256</v>
      </c>
      <c r="D117" s="556" t="s">
        <v>257</v>
      </c>
      <c r="E117" s="556"/>
      <c r="F117" s="556"/>
      <c r="G117" s="557"/>
      <c r="H117" s="385">
        <f t="shared" si="123"/>
        <v>0</v>
      </c>
      <c r="I117" s="425"/>
      <c r="J117" s="56"/>
      <c r="K117" s="289"/>
      <c r="L117" s="425"/>
      <c r="M117" s="327"/>
      <c r="N117" s="321"/>
      <c r="O117" s="324"/>
      <c r="P117" s="324"/>
      <c r="Q117" s="324"/>
      <c r="R117" s="324"/>
      <c r="S117" s="57"/>
      <c r="T117" s="385">
        <f t="shared" si="125"/>
        <v>0</v>
      </c>
      <c r="U117" s="425"/>
      <c r="V117" s="56"/>
      <c r="W117" s="289"/>
      <c r="X117" s="425"/>
      <c r="Y117" s="327"/>
      <c r="Z117" s="321"/>
      <c r="AA117" s="324"/>
      <c r="AB117" s="324"/>
      <c r="AC117" s="324"/>
      <c r="AD117" s="324"/>
      <c r="AE117" s="57"/>
      <c r="AF117" s="385">
        <f t="shared" si="127"/>
        <v>0</v>
      </c>
      <c r="AG117" s="425"/>
      <c r="AH117" s="56"/>
      <c r="AI117" s="289"/>
      <c r="AJ117" s="425"/>
      <c r="AK117" s="441">
        <f>M117+Y117</f>
        <v>0</v>
      </c>
      <c r="AL117" s="308">
        <f t="shared" si="133"/>
        <v>0</v>
      </c>
      <c r="AM117" s="56">
        <f t="shared" si="134"/>
        <v>0</v>
      </c>
      <c r="AN117" s="56">
        <f t="shared" si="135"/>
        <v>0</v>
      </c>
      <c r="AO117" s="56">
        <f t="shared" si="136"/>
        <v>0</v>
      </c>
      <c r="AP117" s="56">
        <f t="shared" si="137"/>
        <v>0</v>
      </c>
      <c r="AQ117" s="57"/>
      <c r="AR117" s="386"/>
      <c r="AS117" s="386"/>
    </row>
    <row r="118" spans="1:45" s="197" customFormat="1" ht="13.9" customHeight="1" x14ac:dyDescent="0.25">
      <c r="A118" s="394"/>
      <c r="B118" s="384"/>
      <c r="C118" s="384" t="s">
        <v>258</v>
      </c>
      <c r="D118" s="556" t="s">
        <v>259</v>
      </c>
      <c r="E118" s="556"/>
      <c r="F118" s="556"/>
      <c r="G118" s="557"/>
      <c r="H118" s="385">
        <f t="shared" si="123"/>
        <v>0</v>
      </c>
      <c r="I118" s="425"/>
      <c r="J118" s="56"/>
      <c r="K118" s="289"/>
      <c r="L118" s="425"/>
      <c r="M118" s="327"/>
      <c r="N118" s="321"/>
      <c r="O118" s="324"/>
      <c r="P118" s="324"/>
      <c r="Q118" s="324"/>
      <c r="R118" s="324"/>
      <c r="S118" s="57"/>
      <c r="T118" s="385">
        <f t="shared" si="125"/>
        <v>0</v>
      </c>
      <c r="U118" s="425"/>
      <c r="V118" s="56"/>
      <c r="W118" s="289"/>
      <c r="X118" s="425"/>
      <c r="Y118" s="327"/>
      <c r="Z118" s="321"/>
      <c r="AA118" s="324"/>
      <c r="AB118" s="324"/>
      <c r="AC118" s="324"/>
      <c r="AD118" s="324"/>
      <c r="AE118" s="57"/>
      <c r="AF118" s="385">
        <f t="shared" si="127"/>
        <v>0</v>
      </c>
      <c r="AG118" s="425"/>
      <c r="AH118" s="56"/>
      <c r="AI118" s="289"/>
      <c r="AJ118" s="425"/>
      <c r="AK118" s="441">
        <f>M118+Y118</f>
        <v>0</v>
      </c>
      <c r="AL118" s="308">
        <f t="shared" si="133"/>
        <v>0</v>
      </c>
      <c r="AM118" s="56">
        <f t="shared" si="134"/>
        <v>0</v>
      </c>
      <c r="AN118" s="56">
        <f t="shared" si="135"/>
        <v>0</v>
      </c>
      <c r="AO118" s="56">
        <f t="shared" si="136"/>
        <v>0</v>
      </c>
      <c r="AP118" s="56">
        <f t="shared" si="137"/>
        <v>0</v>
      </c>
      <c r="AQ118" s="57"/>
      <c r="AR118" s="386"/>
      <c r="AS118" s="386"/>
    </row>
    <row r="119" spans="1:45" s="209" customFormat="1" ht="20.100000000000001" customHeight="1" x14ac:dyDescent="0.25">
      <c r="A119" s="312"/>
      <c r="B119" s="312"/>
      <c r="C119" s="369"/>
      <c r="D119" s="313"/>
      <c r="E119" s="313"/>
      <c r="F119" s="313"/>
      <c r="G119" s="313"/>
      <c r="H119" s="93"/>
      <c r="I119" s="263"/>
      <c r="J119" s="263"/>
      <c r="K119" s="263"/>
      <c r="L119" s="263"/>
      <c r="M119" s="263"/>
      <c r="N119" s="263"/>
      <c r="O119" s="263"/>
      <c r="P119" s="263"/>
      <c r="Q119" s="263"/>
      <c r="R119" s="263"/>
      <c r="S119" s="263"/>
      <c r="T119" s="9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93"/>
      <c r="AG119" s="263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</row>
  </sheetData>
  <sheetProtection password="8306" sheet="1" objects="1" scenarios="1" formatCells="0" formatColumns="0" formatRows="0"/>
  <mergeCells count="156">
    <mergeCell ref="D116:G116"/>
    <mergeCell ref="D117:G117"/>
    <mergeCell ref="D118:G118"/>
    <mergeCell ref="D100:G100"/>
    <mergeCell ref="D101:G101"/>
    <mergeCell ref="D107:G107"/>
    <mergeCell ref="D113:G113"/>
    <mergeCell ref="D114:G114"/>
    <mergeCell ref="D115:G115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80:G80"/>
    <mergeCell ref="D83:G83"/>
    <mergeCell ref="D84:G84"/>
    <mergeCell ref="D85:G85"/>
    <mergeCell ref="A89:C89"/>
    <mergeCell ref="D89:G89"/>
    <mergeCell ref="D88:G88"/>
    <mergeCell ref="D91:G91"/>
    <mergeCell ref="A92:B92"/>
    <mergeCell ref="D92:G92"/>
    <mergeCell ref="A81:B81"/>
    <mergeCell ref="D81:G81"/>
    <mergeCell ref="D46:G46"/>
    <mergeCell ref="D38:G38"/>
    <mergeCell ref="D39:G39"/>
    <mergeCell ref="D40:G40"/>
    <mergeCell ref="D41:G41"/>
    <mergeCell ref="D36:G36"/>
    <mergeCell ref="D37:G37"/>
    <mergeCell ref="D47:G47"/>
    <mergeCell ref="D48:G48"/>
    <mergeCell ref="D42:G42"/>
    <mergeCell ref="D43:G43"/>
    <mergeCell ref="D19:G19"/>
    <mergeCell ref="D20:G20"/>
    <mergeCell ref="D21:G21"/>
    <mergeCell ref="D22:G22"/>
    <mergeCell ref="D24:G24"/>
    <mergeCell ref="D25:G25"/>
    <mergeCell ref="A44:C44"/>
    <mergeCell ref="D44:G44"/>
    <mergeCell ref="D45:G45"/>
    <mergeCell ref="A23:C23"/>
    <mergeCell ref="D23:G23"/>
    <mergeCell ref="A30:C30"/>
    <mergeCell ref="D30:G30"/>
    <mergeCell ref="A35:C35"/>
    <mergeCell ref="D35:G35"/>
    <mergeCell ref="D26:G26"/>
    <mergeCell ref="D27:G27"/>
    <mergeCell ref="D28:G28"/>
    <mergeCell ref="D29:G29"/>
    <mergeCell ref="D31:G31"/>
    <mergeCell ref="D32:G32"/>
    <mergeCell ref="D33:G33"/>
    <mergeCell ref="D34:G34"/>
    <mergeCell ref="A99:C99"/>
    <mergeCell ref="D99:G99"/>
    <mergeCell ref="D97:G97"/>
    <mergeCell ref="D98:G98"/>
    <mergeCell ref="A82:C82"/>
    <mergeCell ref="D82:G82"/>
    <mergeCell ref="A86:B86"/>
    <mergeCell ref="D86:G86"/>
    <mergeCell ref="A87:C87"/>
    <mergeCell ref="D87:G87"/>
    <mergeCell ref="D90:G90"/>
    <mergeCell ref="D94:G94"/>
    <mergeCell ref="A95:C95"/>
    <mergeCell ref="D95:G95"/>
    <mergeCell ref="D96:G96"/>
    <mergeCell ref="A93:C93"/>
    <mergeCell ref="D93:G93"/>
    <mergeCell ref="D79:G79"/>
    <mergeCell ref="A60:B60"/>
    <mergeCell ref="D60:G60"/>
    <mergeCell ref="A61:C61"/>
    <mergeCell ref="D61:G61"/>
    <mergeCell ref="A67:B67"/>
    <mergeCell ref="D67:G67"/>
    <mergeCell ref="D65:G65"/>
    <mergeCell ref="D66:G66"/>
    <mergeCell ref="D69:G69"/>
    <mergeCell ref="D70:G70"/>
    <mergeCell ref="D71:G71"/>
    <mergeCell ref="D73:G73"/>
    <mergeCell ref="D74:G74"/>
    <mergeCell ref="D75:G75"/>
    <mergeCell ref="D76:G76"/>
    <mergeCell ref="D77:G77"/>
    <mergeCell ref="D78:G78"/>
    <mergeCell ref="D64:G64"/>
    <mergeCell ref="A68:C68"/>
    <mergeCell ref="D68:G68"/>
    <mergeCell ref="A72:C72"/>
    <mergeCell ref="D72:G72"/>
    <mergeCell ref="D58:G58"/>
    <mergeCell ref="D59:G59"/>
    <mergeCell ref="D62:G62"/>
    <mergeCell ref="D63:G63"/>
    <mergeCell ref="A14:B14"/>
    <mergeCell ref="D14:G14"/>
    <mergeCell ref="A15:C15"/>
    <mergeCell ref="D15:G15"/>
    <mergeCell ref="A18:C18"/>
    <mergeCell ref="D18:G18"/>
    <mergeCell ref="D16:G16"/>
    <mergeCell ref="D17:G17"/>
    <mergeCell ref="A49:B49"/>
    <mergeCell ref="D49:G49"/>
    <mergeCell ref="A50:C50"/>
    <mergeCell ref="D50:G50"/>
    <mergeCell ref="A57:C57"/>
    <mergeCell ref="D57:G57"/>
    <mergeCell ref="D56:G56"/>
    <mergeCell ref="D51:G51"/>
    <mergeCell ref="D52:G52"/>
    <mergeCell ref="D54:G54"/>
    <mergeCell ref="D53:G53"/>
    <mergeCell ref="D55:G55"/>
    <mergeCell ref="AG8:AI8"/>
    <mergeCell ref="AK8:AQ8"/>
    <mergeCell ref="B9:G9"/>
    <mergeCell ref="A10:G10"/>
    <mergeCell ref="A12:G12"/>
    <mergeCell ref="D13:G13"/>
    <mergeCell ref="A7:G7"/>
    <mergeCell ref="A8:G8"/>
    <mergeCell ref="I8:K8"/>
    <mergeCell ref="M8:S8"/>
    <mergeCell ref="U8:W8"/>
    <mergeCell ref="Y8:AE8"/>
    <mergeCell ref="AG4:AI4"/>
    <mergeCell ref="AJ4:AQ4"/>
    <mergeCell ref="A5:C6"/>
    <mergeCell ref="D5:G6"/>
    <mergeCell ref="H5:H6"/>
    <mergeCell ref="T5:T6"/>
    <mergeCell ref="AF5:AF6"/>
    <mergeCell ref="A1:S1"/>
    <mergeCell ref="A2:S2"/>
    <mergeCell ref="I4:K4"/>
    <mergeCell ref="L4:S4"/>
    <mergeCell ref="U4:W4"/>
    <mergeCell ref="X4:AE4"/>
  </mergeCells>
  <conditionalFormatting sqref="I30:L30 N30:S30 I50:S50 I15:S15 A112:S112 I35:S35 I57:S57 I18:S18 O16:O17 O19:O22 M58:M59 M63 M54:M56">
    <cfRule type="containsBlanks" dxfId="380" priority="327">
      <formula>LEN(TRIM(A15))=0</formula>
    </cfRule>
  </conditionalFormatting>
  <conditionalFormatting sqref="I68:S68 I61:O61 Q61:S61">
    <cfRule type="containsBlanks" dxfId="379" priority="326">
      <formula>LEN(TRIM(I61))=0</formula>
    </cfRule>
  </conditionalFormatting>
  <conditionalFormatting sqref="I82:S82">
    <cfRule type="containsBlanks" dxfId="378" priority="324">
      <formula>LEN(TRIM(I82))=0</formula>
    </cfRule>
  </conditionalFormatting>
  <conditionalFormatting sqref="I44:S44">
    <cfRule type="containsBlanks" dxfId="377" priority="283">
      <formula>LEN(TRIM(I44))=0</formula>
    </cfRule>
  </conditionalFormatting>
  <conditionalFormatting sqref="I72:S72">
    <cfRule type="containsBlanks" dxfId="376" priority="322">
      <formula>LEN(TRIM(I72))=0</formula>
    </cfRule>
  </conditionalFormatting>
  <conditionalFormatting sqref="O45:O46">
    <cfRule type="containsBlanks" dxfId="375" priority="280">
      <formula>LEN(TRIM(O45))=0</formula>
    </cfRule>
  </conditionalFormatting>
  <conditionalFormatting sqref="M90">
    <cfRule type="containsBlanks" dxfId="374" priority="237">
      <formula>LEN(TRIM(M90))=0</formula>
    </cfRule>
  </conditionalFormatting>
  <conditionalFormatting sqref="I106:S106">
    <cfRule type="containsBlanks" dxfId="373" priority="309">
      <formula>LEN(TRIM(I106))=0</formula>
    </cfRule>
  </conditionalFormatting>
  <conditionalFormatting sqref="R64">
    <cfRule type="containsBlanks" dxfId="372" priority="268">
      <formula>LEN(TRIM(R64))=0</formula>
    </cfRule>
  </conditionalFormatting>
  <conditionalFormatting sqref="I92:S93 I99:S99">
    <cfRule type="containsBlanks" dxfId="371" priority="306">
      <formula>LEN(TRIM(I92))=0</formula>
    </cfRule>
  </conditionalFormatting>
  <conditionalFormatting sqref="M70">
    <cfRule type="containsBlanks" dxfId="370" priority="265">
      <formula>LEN(TRIM(M70))=0</formula>
    </cfRule>
  </conditionalFormatting>
  <conditionalFormatting sqref="R98">
    <cfRule type="containsBlanks" dxfId="369" priority="224">
      <formula>LEN(TRIM(R98))=0</formula>
    </cfRule>
  </conditionalFormatting>
  <conditionalFormatting sqref="M30">
    <cfRule type="containsBlanks" dxfId="368" priority="302">
      <formula>LEN(TRIM(M30))=0</formula>
    </cfRule>
  </conditionalFormatting>
  <conditionalFormatting sqref="P61">
    <cfRule type="containsBlanks" dxfId="367" priority="301">
      <formula>LEN(TRIM(P61))=0</formula>
    </cfRule>
  </conditionalFormatting>
  <conditionalFormatting sqref="I23:S23">
    <cfRule type="containsBlanks" dxfId="366" priority="300">
      <formula>LEN(TRIM(I23))=0</formula>
    </cfRule>
  </conditionalFormatting>
  <conditionalFormatting sqref="H10:S10">
    <cfRule type="cellIs" dxfId="365" priority="296" operator="notEqual">
      <formula>0</formula>
    </cfRule>
  </conditionalFormatting>
  <conditionalFormatting sqref="A8 H8 T8">
    <cfRule type="cellIs" dxfId="364" priority="295" operator="notEqual">
      <formula>0</formula>
    </cfRule>
  </conditionalFormatting>
  <conditionalFormatting sqref="H10:S10">
    <cfRule type="notContainsBlanks" dxfId="363" priority="294">
      <formula>LEN(TRIM(H10))&gt;0</formula>
    </cfRule>
  </conditionalFormatting>
  <conditionalFormatting sqref="I87:S87">
    <cfRule type="containsBlanks" dxfId="362" priority="293">
      <formula>LEN(TRIM(I87))=0</formula>
    </cfRule>
  </conditionalFormatting>
  <conditionalFormatting sqref="I84:J84">
    <cfRule type="containsBlanks" dxfId="361" priority="247">
      <formula>LEN(TRIM(I84))=0</formula>
    </cfRule>
  </conditionalFormatting>
  <conditionalFormatting sqref="L31 P31:P34 L33">
    <cfRule type="containsBlanks" dxfId="360" priority="289">
      <formula>LEN(TRIM(L31))=0</formula>
    </cfRule>
  </conditionalFormatting>
  <conditionalFormatting sqref="I89:S89">
    <cfRule type="containsBlanks" dxfId="359" priority="244">
      <formula>LEN(TRIM(I89))=0</formula>
    </cfRule>
  </conditionalFormatting>
  <conditionalFormatting sqref="O37:O43">
    <cfRule type="containsBlanks" dxfId="358" priority="286">
      <formula>LEN(TRIM(O37))=0</formula>
    </cfRule>
  </conditionalFormatting>
  <conditionalFormatting sqref="M51 M53">
    <cfRule type="containsBlanks" dxfId="357" priority="277">
      <formula>LEN(TRIM(M51))=0</formula>
    </cfRule>
  </conditionalFormatting>
  <conditionalFormatting sqref="Q74 Q79:Q80">
    <cfRule type="containsBlanks" dxfId="356" priority="262">
      <formula>LEN(TRIM(Q74))=0</formula>
    </cfRule>
  </conditionalFormatting>
  <conditionalFormatting sqref="Q75:Q77">
    <cfRule type="containsBlanks" dxfId="355" priority="259">
      <formula>LEN(TRIM(Q75))=0</formula>
    </cfRule>
  </conditionalFormatting>
  <conditionalFormatting sqref="Q78">
    <cfRule type="containsBlanks" dxfId="354" priority="256">
      <formula>LEN(TRIM(Q78))=0</formula>
    </cfRule>
  </conditionalFormatting>
  <conditionalFormatting sqref="I85:J85">
    <cfRule type="containsBlanks" dxfId="353" priority="253">
      <formula>LEN(TRIM(I85))=0</formula>
    </cfRule>
  </conditionalFormatting>
  <conditionalFormatting sqref="R94">
    <cfRule type="containsBlanks" dxfId="352" priority="234">
      <formula>LEN(TRIM(R94))=0</formula>
    </cfRule>
  </conditionalFormatting>
  <conditionalFormatting sqref="I95:S95">
    <cfRule type="containsBlanks" dxfId="351" priority="231">
      <formula>LEN(TRIM(I95))=0</formula>
    </cfRule>
  </conditionalFormatting>
  <conditionalFormatting sqref="R96:R97">
    <cfRule type="containsBlanks" dxfId="350" priority="227">
      <formula>LEN(TRIM(R96))=0</formula>
    </cfRule>
  </conditionalFormatting>
  <conditionalFormatting sqref="R100">
    <cfRule type="containsBlanks" dxfId="349" priority="221">
      <formula>LEN(TRIM(R100))=0</formula>
    </cfRule>
  </conditionalFormatting>
  <conditionalFormatting sqref="R101">
    <cfRule type="containsBlanks" dxfId="348" priority="218">
      <formula>LEN(TRIM(R101))=0</formula>
    </cfRule>
  </conditionalFormatting>
  <conditionalFormatting sqref="S107">
    <cfRule type="containsBlanks" dxfId="347" priority="215">
      <formula>LEN(TRIM(S107))=0</formula>
    </cfRule>
  </conditionalFormatting>
  <conditionalFormatting sqref="M113:Q114">
    <cfRule type="containsBlanks" dxfId="346" priority="212">
      <formula>LEN(TRIM(M113))=0</formula>
    </cfRule>
  </conditionalFormatting>
  <conditionalFormatting sqref="M115:Q118">
    <cfRule type="containsBlanks" dxfId="345" priority="209">
      <formula>LEN(TRIM(M115))=0</formula>
    </cfRule>
  </conditionalFormatting>
  <conditionalFormatting sqref="M118:Q118">
    <cfRule type="containsBlanks" dxfId="344" priority="206">
      <formula>LEN(TRIM(M118))=0</formula>
    </cfRule>
  </conditionalFormatting>
  <conditionalFormatting sqref="T10:AE10">
    <cfRule type="cellIs" dxfId="343" priority="194" operator="notEqual">
      <formula>0</formula>
    </cfRule>
  </conditionalFormatting>
  <conditionalFormatting sqref="T10:AE10">
    <cfRule type="notContainsBlanks" dxfId="342" priority="193">
      <formula>LEN(TRIM(T10))&gt;0</formula>
    </cfRule>
  </conditionalFormatting>
  <conditionalFormatting sqref="AF10:AQ10">
    <cfRule type="cellIs" dxfId="341" priority="154" operator="notEqual">
      <formula>0</formula>
    </cfRule>
  </conditionalFormatting>
  <conditionalFormatting sqref="AF10:AQ10">
    <cfRule type="notContainsBlanks" dxfId="340" priority="153">
      <formula>LEN(TRIM(AF10))&gt;0</formula>
    </cfRule>
  </conditionalFormatting>
  <conditionalFormatting sqref="P24:P29">
    <cfRule type="containsBlanks" dxfId="339" priority="118">
      <formula>LEN(TRIM(P24))=0</formula>
    </cfRule>
  </conditionalFormatting>
  <conditionalFormatting sqref="N88">
    <cfRule type="containsBlanks" dxfId="338" priority="110">
      <formula>LEN(TRIM(N88))=0</formula>
    </cfRule>
  </conditionalFormatting>
  <conditionalFormatting sqref="R113:R114">
    <cfRule type="containsBlanks" dxfId="337" priority="109">
      <formula>LEN(TRIM(R113))=0</formula>
    </cfRule>
  </conditionalFormatting>
  <conditionalFormatting sqref="R115:R118">
    <cfRule type="containsBlanks" dxfId="336" priority="108">
      <formula>LEN(TRIM(R115))=0</formula>
    </cfRule>
  </conditionalFormatting>
  <conditionalFormatting sqref="R118">
    <cfRule type="containsBlanks" dxfId="335" priority="107">
      <formula>LEN(TRIM(R118))=0</formula>
    </cfRule>
  </conditionalFormatting>
  <conditionalFormatting sqref="M36:M43">
    <cfRule type="containsBlanks" dxfId="334" priority="106">
      <formula>LEN(TRIM(M36))=0</formula>
    </cfRule>
  </conditionalFormatting>
  <conditionalFormatting sqref="P19:P22">
    <cfRule type="containsBlanks" dxfId="333" priority="105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32" priority="104">
      <formula>LEN(TRIM(T15))=0</formula>
    </cfRule>
  </conditionalFormatting>
  <conditionalFormatting sqref="U68:AE68 U61:AA61 AC61:AE61 Y69">
    <cfRule type="containsBlanks" dxfId="331" priority="103">
      <formula>LEN(TRIM(U61))=0</formula>
    </cfRule>
  </conditionalFormatting>
  <conditionalFormatting sqref="U82:AE82">
    <cfRule type="containsBlanks" dxfId="330" priority="102">
      <formula>LEN(TRIM(U82))=0</formula>
    </cfRule>
  </conditionalFormatting>
  <conditionalFormatting sqref="U44:AE44">
    <cfRule type="containsBlanks" dxfId="329" priority="92">
      <formula>LEN(TRIM(U44))=0</formula>
    </cfRule>
  </conditionalFormatting>
  <conditionalFormatting sqref="U72:AE72">
    <cfRule type="containsBlanks" dxfId="328" priority="101">
      <formula>LEN(TRIM(U72))=0</formula>
    </cfRule>
  </conditionalFormatting>
  <conditionalFormatting sqref="AA45:AA46">
    <cfRule type="containsBlanks" dxfId="327" priority="91">
      <formula>LEN(TRIM(AA45))=0</formula>
    </cfRule>
  </conditionalFormatting>
  <conditionalFormatting sqref="Y90">
    <cfRule type="containsBlanks" dxfId="326" priority="80">
      <formula>LEN(TRIM(Y90))=0</formula>
    </cfRule>
  </conditionalFormatting>
  <conditionalFormatting sqref="U106:AE106">
    <cfRule type="containsBlanks" dxfId="325" priority="100">
      <formula>LEN(TRIM(U106))=0</formula>
    </cfRule>
  </conditionalFormatting>
  <conditionalFormatting sqref="AD64">
    <cfRule type="containsBlanks" dxfId="324" priority="89">
      <formula>LEN(TRIM(AD64))=0</formula>
    </cfRule>
  </conditionalFormatting>
  <conditionalFormatting sqref="U92:AE93 U99:AE99">
    <cfRule type="containsBlanks" dxfId="323" priority="99">
      <formula>LEN(TRIM(U92))=0</formula>
    </cfRule>
  </conditionalFormatting>
  <conditionalFormatting sqref="Y70:Y71">
    <cfRule type="containsBlanks" dxfId="322" priority="88">
      <formula>LEN(TRIM(Y70))=0</formula>
    </cfRule>
  </conditionalFormatting>
  <conditionalFormatting sqref="AD98">
    <cfRule type="containsBlanks" dxfId="321" priority="76">
      <formula>LEN(TRIM(AD98))=0</formula>
    </cfRule>
  </conditionalFormatting>
  <conditionalFormatting sqref="Y30">
    <cfRule type="containsBlanks" dxfId="320" priority="98">
      <formula>LEN(TRIM(Y30))=0</formula>
    </cfRule>
  </conditionalFormatting>
  <conditionalFormatting sqref="AB61">
    <cfRule type="containsBlanks" dxfId="319" priority="97">
      <formula>LEN(TRIM(AB61))=0</formula>
    </cfRule>
  </conditionalFormatting>
  <conditionalFormatting sqref="U23:AE23">
    <cfRule type="containsBlanks" dxfId="318" priority="96">
      <formula>LEN(TRIM(U23))=0</formula>
    </cfRule>
  </conditionalFormatting>
  <conditionalFormatting sqref="U87:AE87">
    <cfRule type="containsBlanks" dxfId="317" priority="95">
      <formula>LEN(TRIM(U87))=0</formula>
    </cfRule>
  </conditionalFormatting>
  <conditionalFormatting sqref="U83:V83">
    <cfRule type="containsBlanks" dxfId="316" priority="83">
      <formula>LEN(TRIM(U83))=0</formula>
    </cfRule>
  </conditionalFormatting>
  <conditionalFormatting sqref="U84:V84">
    <cfRule type="containsBlanks" dxfId="315" priority="82">
      <formula>LEN(TRIM(U84))=0</formula>
    </cfRule>
  </conditionalFormatting>
  <conditionalFormatting sqref="X31 AB31:AB34 X33">
    <cfRule type="containsBlanks" dxfId="314" priority="94">
      <formula>LEN(TRIM(X31))=0</formula>
    </cfRule>
  </conditionalFormatting>
  <conditionalFormatting sqref="U89:AE89">
    <cfRule type="containsBlanks" dxfId="313" priority="81">
      <formula>LEN(TRIM(U89))=0</formula>
    </cfRule>
  </conditionalFormatting>
  <conditionalFormatting sqref="AA36:AA43">
    <cfRule type="containsBlanks" dxfId="312" priority="93">
      <formula>LEN(TRIM(AA36))=0</formula>
    </cfRule>
  </conditionalFormatting>
  <conditionalFormatting sqref="Y51:Y53">
    <cfRule type="containsBlanks" dxfId="311" priority="90">
      <formula>LEN(TRIM(Y51))=0</formula>
    </cfRule>
  </conditionalFormatting>
  <conditionalFormatting sqref="AC73:AC74 AC79:AC80">
    <cfRule type="containsBlanks" dxfId="310" priority="87">
      <formula>LEN(TRIM(AC73))=0</formula>
    </cfRule>
  </conditionalFormatting>
  <conditionalFormatting sqref="AC75:AC77">
    <cfRule type="containsBlanks" dxfId="309" priority="86">
      <formula>LEN(TRIM(AC75))=0</formula>
    </cfRule>
  </conditionalFormatting>
  <conditionalFormatting sqref="AC78">
    <cfRule type="containsBlanks" dxfId="308" priority="85">
      <formula>LEN(TRIM(AC78))=0</formula>
    </cfRule>
  </conditionalFormatting>
  <conditionalFormatting sqref="U85:V85">
    <cfRule type="containsBlanks" dxfId="307" priority="84">
      <formula>LEN(TRIM(U85))=0</formula>
    </cfRule>
  </conditionalFormatting>
  <conditionalFormatting sqref="AD94">
    <cfRule type="containsBlanks" dxfId="306" priority="79">
      <formula>LEN(TRIM(AD94))=0</formula>
    </cfRule>
  </conditionalFormatting>
  <conditionalFormatting sqref="U95:AE95">
    <cfRule type="containsBlanks" dxfId="305" priority="78">
      <formula>LEN(TRIM(U95))=0</formula>
    </cfRule>
  </conditionalFormatting>
  <conditionalFormatting sqref="AD96:AD97">
    <cfRule type="containsBlanks" dxfId="304" priority="77">
      <formula>LEN(TRIM(AD96))=0</formula>
    </cfRule>
  </conditionalFormatting>
  <conditionalFormatting sqref="AD100">
    <cfRule type="containsBlanks" dxfId="303" priority="75">
      <formula>LEN(TRIM(AD100))=0</formula>
    </cfRule>
  </conditionalFormatting>
  <conditionalFormatting sqref="AD101">
    <cfRule type="containsBlanks" dxfId="302" priority="74">
      <formula>LEN(TRIM(AD101))=0</formula>
    </cfRule>
  </conditionalFormatting>
  <conditionalFormatting sqref="AE107">
    <cfRule type="containsBlanks" dxfId="301" priority="73">
      <formula>LEN(TRIM(AE107))=0</formula>
    </cfRule>
  </conditionalFormatting>
  <conditionalFormatting sqref="Y113:AC114">
    <cfRule type="containsBlanks" dxfId="300" priority="72">
      <formula>LEN(TRIM(Y113))=0</formula>
    </cfRule>
  </conditionalFormatting>
  <conditionalFormatting sqref="Y115:AC118">
    <cfRule type="containsBlanks" dxfId="299" priority="71">
      <formula>LEN(TRIM(Y115))=0</formula>
    </cfRule>
  </conditionalFormatting>
  <conditionalFormatting sqref="Y118:AC118">
    <cfRule type="containsBlanks" dxfId="298" priority="70">
      <formula>LEN(TRIM(Y118))=0</formula>
    </cfRule>
  </conditionalFormatting>
  <conditionalFormatting sqref="AB24:AB29">
    <cfRule type="containsBlanks" dxfId="297" priority="69">
      <formula>LEN(TRIM(AB24))=0</formula>
    </cfRule>
  </conditionalFormatting>
  <conditionalFormatting sqref="Z88">
    <cfRule type="containsBlanks" dxfId="296" priority="68">
      <formula>LEN(TRIM(Z88))=0</formula>
    </cfRule>
  </conditionalFormatting>
  <conditionalFormatting sqref="AD113:AD114">
    <cfRule type="containsBlanks" dxfId="295" priority="67">
      <formula>LEN(TRIM(AD113))=0</formula>
    </cfRule>
  </conditionalFormatting>
  <conditionalFormatting sqref="AD115:AD118">
    <cfRule type="containsBlanks" dxfId="294" priority="66">
      <formula>LEN(TRIM(AD115))=0</formula>
    </cfRule>
  </conditionalFormatting>
  <conditionalFormatting sqref="AD118">
    <cfRule type="containsBlanks" dxfId="293" priority="65">
      <formula>LEN(TRIM(AD118))=0</formula>
    </cfRule>
  </conditionalFormatting>
  <conditionalFormatting sqref="Y36:Y43">
    <cfRule type="containsBlanks" dxfId="292" priority="64">
      <formula>LEN(TRIM(Y36))=0</formula>
    </cfRule>
  </conditionalFormatting>
  <conditionalFormatting sqref="AB19:AB22">
    <cfRule type="containsBlanks" dxfId="291" priority="63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290" priority="62">
      <formula>LEN(TRIM(AF15))=0</formula>
    </cfRule>
  </conditionalFormatting>
  <conditionalFormatting sqref="AG68:AQ68 AG61:AM61 AO61:AQ61 AK69">
    <cfRule type="containsBlanks" dxfId="289" priority="61">
      <formula>LEN(TRIM(AG61))=0</formula>
    </cfRule>
  </conditionalFormatting>
  <conditionalFormatting sqref="AG82:AQ82">
    <cfRule type="containsBlanks" dxfId="288" priority="60">
      <formula>LEN(TRIM(AG82))=0</formula>
    </cfRule>
  </conditionalFormatting>
  <conditionalFormatting sqref="AG44:AQ44">
    <cfRule type="containsBlanks" dxfId="287" priority="50">
      <formula>LEN(TRIM(AG44))=0</formula>
    </cfRule>
  </conditionalFormatting>
  <conditionalFormatting sqref="AG72:AQ72">
    <cfRule type="containsBlanks" dxfId="286" priority="59">
      <formula>LEN(TRIM(AG72))=0</formula>
    </cfRule>
  </conditionalFormatting>
  <conditionalFormatting sqref="AM45:AM46">
    <cfRule type="containsBlanks" dxfId="285" priority="49">
      <formula>LEN(TRIM(AM45))=0</formula>
    </cfRule>
  </conditionalFormatting>
  <conditionalFormatting sqref="AK90">
    <cfRule type="containsBlanks" dxfId="284" priority="38">
      <formula>LEN(TRIM(AK90))=0</formula>
    </cfRule>
  </conditionalFormatting>
  <conditionalFormatting sqref="AG106:AQ106">
    <cfRule type="containsBlanks" dxfId="283" priority="58">
      <formula>LEN(TRIM(AG106))=0</formula>
    </cfRule>
  </conditionalFormatting>
  <conditionalFormatting sqref="AP64">
    <cfRule type="containsBlanks" dxfId="282" priority="47">
      <formula>LEN(TRIM(AP64))=0</formula>
    </cfRule>
  </conditionalFormatting>
  <conditionalFormatting sqref="AG92:AQ93 AG99:AQ99">
    <cfRule type="containsBlanks" dxfId="281" priority="57">
      <formula>LEN(TRIM(AG92))=0</formula>
    </cfRule>
  </conditionalFormatting>
  <conditionalFormatting sqref="AK70:AK71">
    <cfRule type="containsBlanks" dxfId="280" priority="46">
      <formula>LEN(TRIM(AK70))=0</formula>
    </cfRule>
  </conditionalFormatting>
  <conditionalFormatting sqref="AP98">
    <cfRule type="containsBlanks" dxfId="279" priority="34">
      <formula>LEN(TRIM(AP98))=0</formula>
    </cfRule>
  </conditionalFormatting>
  <conditionalFormatting sqref="AK30">
    <cfRule type="containsBlanks" dxfId="278" priority="56">
      <formula>LEN(TRIM(AK30))=0</formula>
    </cfRule>
  </conditionalFormatting>
  <conditionalFormatting sqref="AN61">
    <cfRule type="containsBlanks" dxfId="277" priority="55">
      <formula>LEN(TRIM(AN61))=0</formula>
    </cfRule>
  </conditionalFormatting>
  <conditionalFormatting sqref="AG23:AQ23">
    <cfRule type="containsBlanks" dxfId="276" priority="54">
      <formula>LEN(TRIM(AG23))=0</formula>
    </cfRule>
  </conditionalFormatting>
  <conditionalFormatting sqref="AG87:AQ87">
    <cfRule type="containsBlanks" dxfId="275" priority="53">
      <formula>LEN(TRIM(AG87))=0</formula>
    </cfRule>
  </conditionalFormatting>
  <conditionalFormatting sqref="AG83:AH83">
    <cfRule type="containsBlanks" dxfId="274" priority="41">
      <formula>LEN(TRIM(AG83))=0</formula>
    </cfRule>
  </conditionalFormatting>
  <conditionalFormatting sqref="AG84:AH84">
    <cfRule type="containsBlanks" dxfId="273" priority="40">
      <formula>LEN(TRIM(AG84))=0</formula>
    </cfRule>
  </conditionalFormatting>
  <conditionalFormatting sqref="AJ31 AN31:AN34 AJ33">
    <cfRule type="containsBlanks" dxfId="272" priority="52">
      <formula>LEN(TRIM(AJ31))=0</formula>
    </cfRule>
  </conditionalFormatting>
  <conditionalFormatting sqref="AG89:AQ89">
    <cfRule type="containsBlanks" dxfId="271" priority="39">
      <formula>LEN(TRIM(AG89))=0</formula>
    </cfRule>
  </conditionalFormatting>
  <conditionalFormatting sqref="AM36:AM43">
    <cfRule type="containsBlanks" dxfId="270" priority="51">
      <formula>LEN(TRIM(AM36))=0</formula>
    </cfRule>
  </conditionalFormatting>
  <conditionalFormatting sqref="AK51:AK53">
    <cfRule type="containsBlanks" dxfId="269" priority="48">
      <formula>LEN(TRIM(AK51))=0</formula>
    </cfRule>
  </conditionalFormatting>
  <conditionalFormatting sqref="AO73:AO74 AO79:AO80">
    <cfRule type="containsBlanks" dxfId="268" priority="45">
      <formula>LEN(TRIM(AO73))=0</formula>
    </cfRule>
  </conditionalFormatting>
  <conditionalFormatting sqref="AO75:AO77">
    <cfRule type="containsBlanks" dxfId="267" priority="44">
      <formula>LEN(TRIM(AO75))=0</formula>
    </cfRule>
  </conditionalFormatting>
  <conditionalFormatting sqref="AO78">
    <cfRule type="containsBlanks" dxfId="266" priority="43">
      <formula>LEN(TRIM(AO78))=0</formula>
    </cfRule>
  </conditionalFormatting>
  <conditionalFormatting sqref="AG85:AH85">
    <cfRule type="containsBlanks" dxfId="265" priority="42">
      <formula>LEN(TRIM(AG85))=0</formula>
    </cfRule>
  </conditionalFormatting>
  <conditionalFormatting sqref="AP94">
    <cfRule type="containsBlanks" dxfId="264" priority="37">
      <formula>LEN(TRIM(AP94))=0</formula>
    </cfRule>
  </conditionalFormatting>
  <conditionalFormatting sqref="AG95:AQ95">
    <cfRule type="containsBlanks" dxfId="263" priority="36">
      <formula>LEN(TRIM(AG95))=0</formula>
    </cfRule>
  </conditionalFormatting>
  <conditionalFormatting sqref="AP96:AP97">
    <cfRule type="containsBlanks" dxfId="262" priority="35">
      <formula>LEN(TRIM(AP96))=0</formula>
    </cfRule>
  </conditionalFormatting>
  <conditionalFormatting sqref="AP100">
    <cfRule type="containsBlanks" dxfId="261" priority="33">
      <formula>LEN(TRIM(AP100))=0</formula>
    </cfRule>
  </conditionalFormatting>
  <conditionalFormatting sqref="AP101">
    <cfRule type="containsBlanks" dxfId="260" priority="32">
      <formula>LEN(TRIM(AP101))=0</formula>
    </cfRule>
  </conditionalFormatting>
  <conditionalFormatting sqref="AQ107">
    <cfRule type="containsBlanks" dxfId="259" priority="31">
      <formula>LEN(TRIM(AQ107))=0</formula>
    </cfRule>
  </conditionalFormatting>
  <conditionalFormatting sqref="AK113:AO114">
    <cfRule type="containsBlanks" dxfId="258" priority="30">
      <formula>LEN(TRIM(AK113))=0</formula>
    </cfRule>
  </conditionalFormatting>
  <conditionalFormatting sqref="AK115:AO118">
    <cfRule type="containsBlanks" dxfId="257" priority="29">
      <formula>LEN(TRIM(AK115))=0</formula>
    </cfRule>
  </conditionalFormatting>
  <conditionalFormatting sqref="AK118:AO118">
    <cfRule type="containsBlanks" dxfId="256" priority="28">
      <formula>LEN(TRIM(AK118))=0</formula>
    </cfRule>
  </conditionalFormatting>
  <conditionalFormatting sqref="AN24:AN29">
    <cfRule type="containsBlanks" dxfId="255" priority="27">
      <formula>LEN(TRIM(AN24))=0</formula>
    </cfRule>
  </conditionalFormatting>
  <conditionalFormatting sqref="AL88">
    <cfRule type="containsBlanks" dxfId="254" priority="26">
      <formula>LEN(TRIM(AL88))=0</formula>
    </cfRule>
  </conditionalFormatting>
  <conditionalFormatting sqref="AP113:AP114">
    <cfRule type="containsBlanks" dxfId="253" priority="25">
      <formula>LEN(TRIM(AP113))=0</formula>
    </cfRule>
  </conditionalFormatting>
  <conditionalFormatting sqref="AP115:AP118">
    <cfRule type="containsBlanks" dxfId="252" priority="24">
      <formula>LEN(TRIM(AP115))=0</formula>
    </cfRule>
  </conditionalFormatting>
  <conditionalFormatting sqref="AP118">
    <cfRule type="containsBlanks" dxfId="251" priority="23">
      <formula>LEN(TRIM(AP118))=0</formula>
    </cfRule>
  </conditionalFormatting>
  <conditionalFormatting sqref="AK36:AK43">
    <cfRule type="containsBlanks" dxfId="250" priority="22">
      <formula>LEN(TRIM(AK36))=0</formula>
    </cfRule>
  </conditionalFormatting>
  <conditionalFormatting sqref="AN19:AN22">
    <cfRule type="containsBlanks" dxfId="249" priority="21">
      <formula>LEN(TRIM(AN19))=0</formula>
    </cfRule>
  </conditionalFormatting>
  <conditionalFormatting sqref="AI36:AI37">
    <cfRule type="containsBlanks" dxfId="248" priority="18">
      <formula>LEN(TRIM(AI36))=0</formula>
    </cfRule>
  </conditionalFormatting>
  <conditionalFormatting sqref="O47:O48">
    <cfRule type="containsBlanks" dxfId="247" priority="17">
      <formula>LEN(TRIM(O47))=0</formula>
    </cfRule>
  </conditionalFormatting>
  <conditionalFormatting sqref="AA47:AA48">
    <cfRule type="containsBlanks" dxfId="246" priority="16">
      <formula>LEN(TRIM(AA47))=0</formula>
    </cfRule>
  </conditionalFormatting>
  <conditionalFormatting sqref="AM47:AM48">
    <cfRule type="containsBlanks" dxfId="245" priority="15">
      <formula>LEN(TRIM(AM47))=0</formula>
    </cfRule>
  </conditionalFormatting>
  <conditionalFormatting sqref="W47:W48">
    <cfRule type="containsBlanks" dxfId="244" priority="14">
      <formula>LEN(TRIM(W47))=0</formula>
    </cfRule>
  </conditionalFormatting>
  <conditionalFormatting sqref="K48">
    <cfRule type="containsBlanks" dxfId="243" priority="13">
      <formula>LEN(TRIM(K48))=0</formula>
    </cfRule>
  </conditionalFormatting>
  <conditionalFormatting sqref="O36">
    <cfRule type="containsBlanks" dxfId="242" priority="12">
      <formula>LEN(TRIM(O36))=0</formula>
    </cfRule>
  </conditionalFormatting>
  <conditionalFormatting sqref="K47">
    <cfRule type="containsBlanks" dxfId="241" priority="11">
      <formula>LEN(TRIM(K47))=0</formula>
    </cfRule>
  </conditionalFormatting>
  <conditionalFormatting sqref="M52">
    <cfRule type="containsBlanks" dxfId="240" priority="10">
      <formula>LEN(TRIM(M52))=0</formula>
    </cfRule>
  </conditionalFormatting>
  <conditionalFormatting sqref="N62">
    <cfRule type="containsBlanks" dxfId="239" priority="9">
      <formula>LEN(TRIM(N62))=0</formula>
    </cfRule>
  </conditionalFormatting>
  <conditionalFormatting sqref="N64">
    <cfRule type="containsBlanks" dxfId="238" priority="8">
      <formula>LEN(TRIM(N64))=0</formula>
    </cfRule>
  </conditionalFormatting>
  <conditionalFormatting sqref="N65">
    <cfRule type="containsBlanks" dxfId="237" priority="7">
      <formula>LEN(TRIM(N65))=0</formula>
    </cfRule>
  </conditionalFormatting>
  <conditionalFormatting sqref="N66">
    <cfRule type="containsBlanks" dxfId="236" priority="6">
      <formula>LEN(TRIM(N66))=0</formula>
    </cfRule>
  </conditionalFormatting>
  <conditionalFormatting sqref="M69">
    <cfRule type="containsBlanks" dxfId="235" priority="5">
      <formula>LEN(TRIM(M69))=0</formula>
    </cfRule>
  </conditionalFormatting>
  <conditionalFormatting sqref="M71">
    <cfRule type="containsBlanks" dxfId="234" priority="4">
      <formula>LEN(TRIM(M71))=0</formula>
    </cfRule>
  </conditionalFormatting>
  <conditionalFormatting sqref="Q73">
    <cfRule type="containsBlanks" dxfId="233" priority="3">
      <formula>LEN(TRIM(Q73))=0</formula>
    </cfRule>
  </conditionalFormatting>
  <conditionalFormatting sqref="I83">
    <cfRule type="containsBlanks" dxfId="232" priority="2">
      <formula>LEN(TRIM(I83))=0</formula>
    </cfRule>
  </conditionalFormatting>
  <conditionalFormatting sqref="J83">
    <cfRule type="containsBlanks" dxfId="231" priority="1">
      <formula>LEN(TRIM(J83))=0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297"/>
  <sheetViews>
    <sheetView showGridLines="0" view="pageBreakPreview" zoomScale="90" zoomScaleNormal="80" zoomScaleSheetLayoutView="90" workbookViewId="0">
      <pane xSplit="7" ySplit="14" topLeftCell="AB173" activePane="bottomRight" state="frozen"/>
      <selection activeCell="A31" sqref="A31"/>
      <selection pane="topRight" activeCell="A31" sqref="A31"/>
      <selection pane="bottomLeft" activeCell="A31" sqref="A31"/>
      <selection pane="bottomRight" activeCell="AH149" sqref="AH149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12" customWidth="1"/>
    <col min="20" max="20" width="16.5703125" style="72" customWidth="1"/>
    <col min="21" max="31" width="14.42578125" style="59" customWidth="1"/>
    <col min="32" max="32" width="16.5703125" style="89" customWidth="1"/>
    <col min="33" max="43" width="14.42578125" style="59" customWidth="1"/>
    <col min="44" max="44" width="14.28515625" style="183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3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136" ht="17.45" x14ac:dyDescent="0.3">
      <c r="A2" s="503" t="s">
        <v>37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435"/>
      <c r="AH2" s="435"/>
      <c r="AI2" s="435"/>
      <c r="AJ2" s="435"/>
      <c r="AK2" s="435"/>
      <c r="AL2" s="435"/>
      <c r="AM2" s="435"/>
      <c r="AN2" s="435"/>
      <c r="AO2" s="435"/>
      <c r="AP2" s="435"/>
      <c r="AQ2" s="435"/>
    </row>
    <row r="3" spans="1:136" ht="10.15" customHeight="1" x14ac:dyDescent="0.3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5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</row>
    <row r="4" spans="1:136" ht="17.45" x14ac:dyDescent="0.3">
      <c r="A4" s="503" t="s">
        <v>39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3"/>
      <c r="S4" s="503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</row>
    <row r="5" spans="1:136" ht="10.9" customHeight="1" x14ac:dyDescent="0.3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136" s="72" customFormat="1" ht="10.9" customHeight="1" x14ac:dyDescent="0.3">
      <c r="A6" s="221"/>
      <c r="B6" s="221"/>
      <c r="C6" s="221"/>
      <c r="D6" s="222"/>
      <c r="E6" s="222"/>
      <c r="F6" s="222"/>
      <c r="G6" s="222"/>
      <c r="H6" s="22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183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34"/>
      <c r="B7" s="234"/>
      <c r="C7" s="234"/>
      <c r="D7" s="235"/>
      <c r="E7" s="235"/>
      <c r="F7" s="235"/>
      <c r="G7" s="235"/>
      <c r="H7" s="236"/>
      <c r="I7" s="585" t="s">
        <v>106</v>
      </c>
      <c r="J7" s="586" t="s">
        <v>106</v>
      </c>
      <c r="K7" s="587"/>
      <c r="L7" s="585" t="s">
        <v>107</v>
      </c>
      <c r="M7" s="586"/>
      <c r="N7" s="586"/>
      <c r="O7" s="586"/>
      <c r="P7" s="586"/>
      <c r="Q7" s="586"/>
      <c r="R7" s="586"/>
      <c r="S7" s="587"/>
      <c r="T7" s="249"/>
      <c r="U7" s="585" t="s">
        <v>106</v>
      </c>
      <c r="V7" s="586" t="s">
        <v>106</v>
      </c>
      <c r="W7" s="587"/>
      <c r="X7" s="585" t="s">
        <v>107</v>
      </c>
      <c r="Y7" s="586"/>
      <c r="Z7" s="586"/>
      <c r="AA7" s="586"/>
      <c r="AB7" s="586"/>
      <c r="AC7" s="586"/>
      <c r="AD7" s="586"/>
      <c r="AE7" s="587"/>
      <c r="AF7" s="249"/>
      <c r="AG7" s="553" t="s">
        <v>106</v>
      </c>
      <c r="AH7" s="554" t="s">
        <v>106</v>
      </c>
      <c r="AI7" s="555"/>
      <c r="AJ7" s="553" t="s">
        <v>107</v>
      </c>
      <c r="AK7" s="554"/>
      <c r="AL7" s="554"/>
      <c r="AM7" s="554"/>
      <c r="AN7" s="554"/>
      <c r="AO7" s="554"/>
      <c r="AP7" s="554"/>
      <c r="AQ7" s="555"/>
      <c r="AR7" s="183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604" t="s">
        <v>47</v>
      </c>
      <c r="B8" s="605"/>
      <c r="C8" s="605"/>
      <c r="D8" s="605" t="s">
        <v>40</v>
      </c>
      <c r="E8" s="605"/>
      <c r="F8" s="605"/>
      <c r="G8" s="608"/>
      <c r="H8" s="610" t="str">
        <f>'1. Sažetak'!G20</f>
        <v>PLAN 
2018.</v>
      </c>
      <c r="I8" s="293" t="s">
        <v>141</v>
      </c>
      <c r="J8" s="115" t="s">
        <v>94</v>
      </c>
      <c r="K8" s="291" t="s">
        <v>142</v>
      </c>
      <c r="L8" s="335" t="s">
        <v>286</v>
      </c>
      <c r="M8" s="336" t="s">
        <v>79</v>
      </c>
      <c r="N8" s="336" t="s">
        <v>41</v>
      </c>
      <c r="O8" s="336" t="s">
        <v>144</v>
      </c>
      <c r="P8" s="336" t="s">
        <v>287</v>
      </c>
      <c r="Q8" s="336" t="s">
        <v>42</v>
      </c>
      <c r="R8" s="336" t="s">
        <v>43</v>
      </c>
      <c r="S8" s="337" t="s">
        <v>44</v>
      </c>
      <c r="T8" s="540" t="str">
        <f>'1. Sažetak'!H20</f>
        <v>POVEĆANJE / SMANJENJE</v>
      </c>
      <c r="U8" s="293" t="s">
        <v>141</v>
      </c>
      <c r="V8" s="115" t="s">
        <v>94</v>
      </c>
      <c r="W8" s="291" t="s">
        <v>142</v>
      </c>
      <c r="X8" s="335" t="s">
        <v>286</v>
      </c>
      <c r="Y8" s="336" t="s">
        <v>79</v>
      </c>
      <c r="Z8" s="336" t="s">
        <v>41</v>
      </c>
      <c r="AA8" s="336" t="s">
        <v>144</v>
      </c>
      <c r="AB8" s="336" t="s">
        <v>287</v>
      </c>
      <c r="AC8" s="336" t="s">
        <v>42</v>
      </c>
      <c r="AD8" s="336" t="s">
        <v>43</v>
      </c>
      <c r="AE8" s="337" t="s">
        <v>44</v>
      </c>
      <c r="AF8" s="551" t="str">
        <f>'1. Sažetak'!I20</f>
        <v>I. IZMJENA I DOPUNA 
PLANA 2020.</v>
      </c>
      <c r="AG8" s="332" t="s">
        <v>141</v>
      </c>
      <c r="AH8" s="333" t="s">
        <v>94</v>
      </c>
      <c r="AI8" s="334" t="s">
        <v>142</v>
      </c>
      <c r="AJ8" s="335" t="s">
        <v>286</v>
      </c>
      <c r="AK8" s="336" t="s">
        <v>79</v>
      </c>
      <c r="AL8" s="336" t="s">
        <v>41</v>
      </c>
      <c r="AM8" s="336" t="s">
        <v>144</v>
      </c>
      <c r="AN8" s="336" t="s">
        <v>287</v>
      </c>
      <c r="AO8" s="336" t="s">
        <v>42</v>
      </c>
      <c r="AP8" s="336" t="s">
        <v>43</v>
      </c>
      <c r="AQ8" s="337" t="s">
        <v>44</v>
      </c>
      <c r="AR8" s="183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</row>
    <row r="9" spans="1:136" s="2" customFormat="1" ht="16.5" customHeight="1" thickBot="1" x14ac:dyDescent="0.3">
      <c r="A9" s="606"/>
      <c r="B9" s="607"/>
      <c r="C9" s="607"/>
      <c r="D9" s="607"/>
      <c r="E9" s="607"/>
      <c r="F9" s="607"/>
      <c r="G9" s="609"/>
      <c r="H9" s="611"/>
      <c r="I9" s="112" t="s">
        <v>99</v>
      </c>
      <c r="J9" s="116" t="s">
        <v>98</v>
      </c>
      <c r="K9" s="114" t="s">
        <v>101</v>
      </c>
      <c r="L9" s="294" t="s">
        <v>100</v>
      </c>
      <c r="M9" s="113" t="s">
        <v>108</v>
      </c>
      <c r="N9" s="113" t="s">
        <v>102</v>
      </c>
      <c r="O9" s="113" t="s">
        <v>101</v>
      </c>
      <c r="P9" s="113" t="s">
        <v>100</v>
      </c>
      <c r="Q9" s="113" t="s">
        <v>103</v>
      </c>
      <c r="R9" s="113" t="s">
        <v>105</v>
      </c>
      <c r="S9" s="114" t="s">
        <v>104</v>
      </c>
      <c r="T9" s="541"/>
      <c r="U9" s="112" t="s">
        <v>99</v>
      </c>
      <c r="V9" s="116" t="s">
        <v>98</v>
      </c>
      <c r="W9" s="114" t="s">
        <v>101</v>
      </c>
      <c r="X9" s="294" t="s">
        <v>100</v>
      </c>
      <c r="Y9" s="113" t="s">
        <v>108</v>
      </c>
      <c r="Z9" s="113" t="s">
        <v>102</v>
      </c>
      <c r="AA9" s="113" t="s">
        <v>101</v>
      </c>
      <c r="AB9" s="113" t="s">
        <v>100</v>
      </c>
      <c r="AC9" s="113" t="s">
        <v>103</v>
      </c>
      <c r="AD9" s="113" t="s">
        <v>105</v>
      </c>
      <c r="AE9" s="114" t="s">
        <v>104</v>
      </c>
      <c r="AF9" s="552"/>
      <c r="AG9" s="338" t="s">
        <v>99</v>
      </c>
      <c r="AH9" s="339" t="s">
        <v>98</v>
      </c>
      <c r="AI9" s="340" t="s">
        <v>101</v>
      </c>
      <c r="AJ9" s="341" t="s">
        <v>100</v>
      </c>
      <c r="AK9" s="342" t="s">
        <v>108</v>
      </c>
      <c r="AL9" s="342" t="s">
        <v>102</v>
      </c>
      <c r="AM9" s="342" t="s">
        <v>101</v>
      </c>
      <c r="AN9" s="342" t="s">
        <v>100</v>
      </c>
      <c r="AO9" s="342" t="s">
        <v>103</v>
      </c>
      <c r="AP9" s="342" t="s">
        <v>105</v>
      </c>
      <c r="AQ9" s="340" t="s">
        <v>104</v>
      </c>
      <c r="AR9" s="183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</row>
    <row r="10" spans="1:136" s="39" customFormat="1" ht="10.5" customHeight="1" thickTop="1" thickBot="1" x14ac:dyDescent="0.35">
      <c r="A10" s="619">
        <v>1</v>
      </c>
      <c r="B10" s="620"/>
      <c r="C10" s="620"/>
      <c r="D10" s="620"/>
      <c r="E10" s="620"/>
      <c r="F10" s="620"/>
      <c r="G10" s="620"/>
      <c r="H10" s="100" t="s">
        <v>145</v>
      </c>
      <c r="I10" s="101">
        <v>3</v>
      </c>
      <c r="J10" s="280">
        <v>4</v>
      </c>
      <c r="K10" s="103">
        <v>5</v>
      </c>
      <c r="L10" s="295">
        <v>6</v>
      </c>
      <c r="M10" s="117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50" t="s">
        <v>145</v>
      </c>
      <c r="U10" s="101">
        <v>3</v>
      </c>
      <c r="V10" s="281">
        <v>4</v>
      </c>
      <c r="W10" s="103">
        <v>5</v>
      </c>
      <c r="X10" s="295">
        <v>6</v>
      </c>
      <c r="Y10" s="117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56" t="s">
        <v>145</v>
      </c>
      <c r="AG10" s="343">
        <v>3</v>
      </c>
      <c r="AH10" s="434">
        <v>4</v>
      </c>
      <c r="AI10" s="345">
        <v>5</v>
      </c>
      <c r="AJ10" s="256">
        <v>6</v>
      </c>
      <c r="AK10" s="346">
        <v>7</v>
      </c>
      <c r="AL10" s="347">
        <v>8</v>
      </c>
      <c r="AM10" s="347">
        <v>9</v>
      </c>
      <c r="AN10" s="347">
        <v>10</v>
      </c>
      <c r="AO10" s="347">
        <v>11</v>
      </c>
      <c r="AP10" s="347">
        <v>12</v>
      </c>
      <c r="AQ10" s="345">
        <v>13</v>
      </c>
      <c r="AR10" s="183"/>
      <c r="AS10" s="184"/>
      <c r="AT10" s="184"/>
      <c r="AU10" s="184"/>
      <c r="AV10" s="184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  <c r="EC10" s="187"/>
      <c r="ED10" s="187"/>
      <c r="EE10" s="187"/>
      <c r="EF10" s="187"/>
    </row>
    <row r="11" spans="1:136" s="64" customFormat="1" ht="10.15" customHeight="1" thickTop="1" x14ac:dyDescent="0.3">
      <c r="A11" s="622"/>
      <c r="B11" s="623"/>
      <c r="C11" s="623"/>
      <c r="D11" s="623"/>
      <c r="E11" s="623"/>
      <c r="F11" s="623"/>
      <c r="G11" s="624"/>
      <c r="H11" s="161"/>
      <c r="I11" s="627">
        <f>SUM(I12:K12)</f>
        <v>1973411</v>
      </c>
      <c r="J11" s="628">
        <f>SUM(J12:L12)</f>
        <v>8418511</v>
      </c>
      <c r="K11" s="629"/>
      <c r="L11" s="296">
        <f>L12</f>
        <v>6450000</v>
      </c>
      <c r="M11" s="628">
        <f>SUM(M12:S12)</f>
        <v>5125900</v>
      </c>
      <c r="N11" s="628"/>
      <c r="O11" s="628"/>
      <c r="P11" s="628"/>
      <c r="Q11" s="628"/>
      <c r="R11" s="628"/>
      <c r="S11" s="629"/>
      <c r="T11" s="251"/>
      <c r="U11" s="627">
        <f>SUM(U12:W12)</f>
        <v>117489</v>
      </c>
      <c r="V11" s="628">
        <f>SUM(V12:X12)</f>
        <v>122389</v>
      </c>
      <c r="W11" s="629"/>
      <c r="X11" s="296">
        <f>X12</f>
        <v>0</v>
      </c>
      <c r="Y11" s="628">
        <f>SUM(Y12:AE12)</f>
        <v>544854</v>
      </c>
      <c r="Z11" s="628"/>
      <c r="AA11" s="628"/>
      <c r="AB11" s="628"/>
      <c r="AC11" s="628"/>
      <c r="AD11" s="628"/>
      <c r="AE11" s="629"/>
      <c r="AF11" s="257"/>
      <c r="AG11" s="542">
        <f>SUM(AG12:AI12)</f>
        <v>2090900</v>
      </c>
      <c r="AH11" s="543">
        <f>SUM(AH12:AJ12)</f>
        <v>8540900</v>
      </c>
      <c r="AI11" s="544"/>
      <c r="AJ11" s="349">
        <f>AJ12</f>
        <v>6450000</v>
      </c>
      <c r="AK11" s="543">
        <f>SUM(AK12:AQ12)</f>
        <v>5670754</v>
      </c>
      <c r="AL11" s="543"/>
      <c r="AM11" s="543"/>
      <c r="AN11" s="543"/>
      <c r="AO11" s="543"/>
      <c r="AP11" s="543"/>
      <c r="AQ11" s="544"/>
      <c r="AR11" s="183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</row>
    <row r="12" spans="1:136" s="4" customFormat="1" ht="33.75" customHeight="1" x14ac:dyDescent="0.3">
      <c r="A12" s="224"/>
      <c r="B12" s="621" t="str">
        <f>'1. Sažetak'!B6:E6</f>
        <v>SREDNJA ŠKOLA "ARBORETUM OPEKA"</v>
      </c>
      <c r="C12" s="621"/>
      <c r="D12" s="621"/>
      <c r="E12" s="621"/>
      <c r="F12" s="621"/>
      <c r="G12" s="621"/>
      <c r="H12" s="126">
        <f>SUM(I12:S12)</f>
        <v>13549311</v>
      </c>
      <c r="I12" s="127">
        <f t="shared" ref="I12:S12" si="0">I172+I97+I16+I209</f>
        <v>4900</v>
      </c>
      <c r="J12" s="282">
        <f t="shared" si="0"/>
        <v>1911600</v>
      </c>
      <c r="K12" s="128">
        <f t="shared" si="0"/>
        <v>56911</v>
      </c>
      <c r="L12" s="297">
        <f t="shared" si="0"/>
        <v>6450000</v>
      </c>
      <c r="M12" s="129">
        <f t="shared" si="0"/>
        <v>255000</v>
      </c>
      <c r="N12" s="130">
        <f t="shared" si="0"/>
        <v>70000</v>
      </c>
      <c r="O12" s="130">
        <f t="shared" si="0"/>
        <v>3312900</v>
      </c>
      <c r="P12" s="130">
        <f t="shared" si="0"/>
        <v>1486000</v>
      </c>
      <c r="Q12" s="130">
        <f t="shared" si="0"/>
        <v>2000</v>
      </c>
      <c r="R12" s="130">
        <f t="shared" si="0"/>
        <v>0</v>
      </c>
      <c r="S12" s="128">
        <f t="shared" si="0"/>
        <v>0</v>
      </c>
      <c r="T12" s="252">
        <f>SUM(U12:AE12)</f>
        <v>662343</v>
      </c>
      <c r="U12" s="127">
        <f t="shared" ref="U12:AE12" si="1">U172+U97+U16+U209</f>
        <v>-4900</v>
      </c>
      <c r="V12" s="282">
        <f t="shared" si="1"/>
        <v>126400</v>
      </c>
      <c r="W12" s="128">
        <f t="shared" si="1"/>
        <v>-4011</v>
      </c>
      <c r="X12" s="297">
        <f t="shared" si="1"/>
        <v>0</v>
      </c>
      <c r="Y12" s="129">
        <f t="shared" si="1"/>
        <v>197051</v>
      </c>
      <c r="Z12" s="130">
        <f t="shared" si="1"/>
        <v>0</v>
      </c>
      <c r="AA12" s="130">
        <f t="shared" si="1"/>
        <v>292196</v>
      </c>
      <c r="AB12" s="130">
        <f t="shared" si="1"/>
        <v>49457</v>
      </c>
      <c r="AC12" s="130">
        <f t="shared" si="1"/>
        <v>0</v>
      </c>
      <c r="AD12" s="130">
        <f t="shared" si="1"/>
        <v>6150</v>
      </c>
      <c r="AE12" s="128">
        <f t="shared" si="1"/>
        <v>0</v>
      </c>
      <c r="AF12" s="258">
        <f>SUM(AG12:AQ12)</f>
        <v>14211654</v>
      </c>
      <c r="AG12" s="450">
        <f t="shared" ref="AG12:AQ12" si="2">AG172+AG97+AG16+AG209</f>
        <v>0</v>
      </c>
      <c r="AH12" s="451">
        <f t="shared" si="2"/>
        <v>2038000</v>
      </c>
      <c r="AI12" s="452">
        <f t="shared" si="2"/>
        <v>52900</v>
      </c>
      <c r="AJ12" s="453">
        <f t="shared" si="2"/>
        <v>6450000</v>
      </c>
      <c r="AK12" s="454">
        <f t="shared" si="2"/>
        <v>452051</v>
      </c>
      <c r="AL12" s="455">
        <f t="shared" si="2"/>
        <v>70000</v>
      </c>
      <c r="AM12" s="455">
        <f t="shared" si="2"/>
        <v>3605096</v>
      </c>
      <c r="AN12" s="455">
        <f t="shared" si="2"/>
        <v>1535457</v>
      </c>
      <c r="AO12" s="455">
        <f t="shared" si="2"/>
        <v>2000</v>
      </c>
      <c r="AP12" s="455">
        <f t="shared" si="2"/>
        <v>6150</v>
      </c>
      <c r="AQ12" s="452">
        <f t="shared" si="2"/>
        <v>0</v>
      </c>
      <c r="AR12" s="183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</row>
    <row r="13" spans="1:136" s="73" customFormat="1" ht="36" x14ac:dyDescent="0.25">
      <c r="A13" s="612" t="s">
        <v>82</v>
      </c>
      <c r="B13" s="613"/>
      <c r="C13" s="613"/>
      <c r="D13" s="613"/>
      <c r="E13" s="613"/>
      <c r="F13" s="613"/>
      <c r="G13" s="614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283" t="str">
        <f>IF('2. Plan prihoda i primitaka'!J9-'3. Plan rashoda i izdataka'!J12=0,"","Prihodi i rashodi nisu usklađeni s izvorima financiranja")</f>
        <v/>
      </c>
      <c r="K13" s="121" t="str">
        <f>IF('2. Plan prihoda i primitaka'!K9-'3. Plan rashoda i izdataka'!K12=0,"","Prihodi i rashodi nisu usklađeni s izvorima financiranja")</f>
        <v/>
      </c>
      <c r="L13" s="298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1" t="str">
        <f>IF('2. Plan prihoda i primitaka'!S9-'3. Plan rashoda i izdataka'!S12=0,"","Prihodi i rashodi nisu usklađeni s izvorima financiranja")</f>
        <v/>
      </c>
      <c r="T13" s="253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283" t="str">
        <f>IF('2. Plan prihoda i primitaka'!V9-'3. Plan rashoda i izdataka'!V12=0,"","Prihodi i rashodi nisu usklađeni s izvorima financiranja")</f>
        <v/>
      </c>
      <c r="W13" s="121" t="str">
        <f>IF('2. Plan prihoda i primitaka'!W9-'3. Plan rashoda i izdataka'!W12=0,"","Prihodi i rashodi nisu usklađeni s izvorima financiranja")</f>
        <v/>
      </c>
      <c r="X13" s="298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1" t="str">
        <f>IF('2. Plan prihoda i primitaka'!AE9-'3. Plan rashoda i izdataka'!AE12=0,"","Prihodi i rashodi nisu usklađeni s izvorima financiranja")</f>
        <v/>
      </c>
      <c r="AF13" s="259" t="str">
        <f>IF('2. Plan prihoda i primitaka'!AF9-'3. Plan rashoda i izdataka'!AF12=0,"","Prihodi i rashodi nisu usklađeni s izvorima financiranja")</f>
        <v/>
      </c>
      <c r="AG13" s="456" t="str">
        <f>IF('2. Plan prihoda i primitaka'!AG9-'3. Plan rashoda i izdataka'!AG12=0,"","Prihodi i rashodi nisu usklađeni s izvorima financiranja")</f>
        <v/>
      </c>
      <c r="AH13" s="457" t="str">
        <f>IF('2. Plan prihoda i primitaka'!AH9-'3. Plan rashoda i izdataka'!AH12=0,"","Prihodi i rashodi nisu usklađeni s izvorima financiranja")</f>
        <v/>
      </c>
      <c r="AI13" s="458" t="str">
        <f>IF('2. Plan prihoda i primitaka'!AI9-'3. Plan rashoda i izdataka'!AI12=0,"","Prihodi i rashodi nisu usklađeni s izvorima financiranja")</f>
        <v/>
      </c>
      <c r="AJ13" s="259" t="str">
        <f>IF('2. Plan prihoda i primitaka'!AJ9-'3. Plan rashoda i izdataka'!AJ12=0,"","Prihodi i rashodi nisu usklađeni s izvorima financiranja")</f>
        <v/>
      </c>
      <c r="AK13" s="456" t="str">
        <f>IF('2. Plan prihoda i primitaka'!AK9-'3. Plan rashoda i izdataka'!AK12=0,"","Prihodi i rashodi nisu usklađeni s izvorima financiranja")</f>
        <v/>
      </c>
      <c r="AL13" s="459" t="str">
        <f>IF('2. Plan prihoda i primitaka'!AL9-'3. Plan rashoda i izdataka'!AL12=0,"","Prihodi i rashodi nisu usklađeni s izvorima financiranja")</f>
        <v/>
      </c>
      <c r="AM13" s="459" t="str">
        <f>IF('2. Plan prihoda i primitaka'!AM9-'3. Plan rashoda i izdataka'!AM12=0,"","Prihodi i rashodi nisu usklađeni s izvorima financiranja")</f>
        <v/>
      </c>
      <c r="AN13" s="459" t="str">
        <f>IF('2. Plan prihoda i primitaka'!AN9-'3. Plan rashoda i izdataka'!AN12=0,"","Prihodi i rashodi nisu usklađeni s izvorima financiranja")</f>
        <v/>
      </c>
      <c r="AO13" s="459" t="str">
        <f>IF('2. Plan prihoda i primitaka'!AO9-'3. Plan rashoda i izdataka'!AO12=0,"","Prihodi i rashodi nisu usklađeni s izvorima financiranja")</f>
        <v/>
      </c>
      <c r="AP13" s="459" t="str">
        <f>IF('2. Plan prihoda i primitaka'!AP9-'3. Plan rashoda i izdataka'!AP12=0,"","Prihodi i rashodi nisu usklađeni s izvorima financiranja")</f>
        <v/>
      </c>
      <c r="AQ13" s="458" t="str">
        <f>IF('2. Plan prihoda i primitaka'!AQ9-'3. Plan rashoda i izdataka'!AQ12=0,"","Prihodi i rashodi nisu usklađeni s izvorima financiranja")</f>
        <v/>
      </c>
      <c r="AR13" s="183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</row>
    <row r="14" spans="1:136" s="64" customFormat="1" ht="11.45" customHeight="1" x14ac:dyDescent="0.3">
      <c r="A14" s="225"/>
      <c r="B14" s="210"/>
      <c r="C14" s="210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26"/>
      <c r="T14" s="254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26"/>
      <c r="AF14" s="254"/>
      <c r="AG14" s="460"/>
      <c r="AH14" s="460"/>
      <c r="AI14" s="460"/>
      <c r="AJ14" s="460"/>
      <c r="AK14" s="460"/>
      <c r="AL14" s="460"/>
      <c r="AM14" s="460"/>
      <c r="AN14" s="460"/>
      <c r="AO14" s="460"/>
      <c r="AP14" s="460"/>
      <c r="AQ14" s="461"/>
      <c r="AR14" s="183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</row>
    <row r="15" spans="1:136" s="64" customFormat="1" ht="18" customHeight="1" x14ac:dyDescent="0.3">
      <c r="A15" s="615" t="s">
        <v>72</v>
      </c>
      <c r="B15" s="616"/>
      <c r="C15" s="616"/>
      <c r="D15" s="616"/>
      <c r="E15" s="616"/>
      <c r="F15" s="616"/>
      <c r="G15" s="616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27"/>
      <c r="T15" s="255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27"/>
      <c r="AF15" s="255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81"/>
      <c r="AR15" s="183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</row>
    <row r="16" spans="1:136" s="110" customFormat="1" ht="27" customHeight="1" x14ac:dyDescent="0.25">
      <c r="A16" s="576" t="s">
        <v>96</v>
      </c>
      <c r="B16" s="577"/>
      <c r="C16" s="577"/>
      <c r="D16" s="596" t="s">
        <v>97</v>
      </c>
      <c r="E16" s="596"/>
      <c r="F16" s="596"/>
      <c r="G16" s="597"/>
      <c r="H16" s="97">
        <f>SUM(I16:S16)</f>
        <v>5815811</v>
      </c>
      <c r="I16" s="98">
        <f>I17+I46+I71+I84</f>
        <v>0</v>
      </c>
      <c r="J16" s="98">
        <f t="shared" ref="J16:S16" si="3">J17+J46+J71+J84</f>
        <v>960000</v>
      </c>
      <c r="K16" s="98">
        <f t="shared" si="3"/>
        <v>56911</v>
      </c>
      <c r="L16" s="98">
        <f t="shared" si="3"/>
        <v>0</v>
      </c>
      <c r="M16" s="98">
        <f t="shared" si="3"/>
        <v>0</v>
      </c>
      <c r="N16" s="98">
        <f t="shared" si="3"/>
        <v>0</v>
      </c>
      <c r="O16" s="98">
        <f t="shared" si="3"/>
        <v>3312900</v>
      </c>
      <c r="P16" s="98">
        <f t="shared" si="3"/>
        <v>1486000</v>
      </c>
      <c r="Q16" s="98">
        <f t="shared" si="3"/>
        <v>0</v>
      </c>
      <c r="R16" s="98">
        <f t="shared" si="3"/>
        <v>0</v>
      </c>
      <c r="S16" s="98">
        <f t="shared" si="3"/>
        <v>0</v>
      </c>
      <c r="T16" s="246">
        <f>SUM(U16:AE16)</f>
        <v>430185</v>
      </c>
      <c r="U16" s="98">
        <f>U17+U46+U71+U84</f>
        <v>0</v>
      </c>
      <c r="V16" s="98">
        <f t="shared" ref="V16:AE16" si="4">V17+V46+V71+V84</f>
        <v>142000</v>
      </c>
      <c r="W16" s="98">
        <f t="shared" si="4"/>
        <v>-4011</v>
      </c>
      <c r="X16" s="98">
        <f t="shared" si="4"/>
        <v>0</v>
      </c>
      <c r="Y16" s="98">
        <f t="shared" si="4"/>
        <v>0</v>
      </c>
      <c r="Z16" s="98">
        <f t="shared" si="4"/>
        <v>0</v>
      </c>
      <c r="AA16" s="98">
        <f t="shared" si="4"/>
        <v>292196</v>
      </c>
      <c r="AB16" s="98">
        <f t="shared" si="4"/>
        <v>0</v>
      </c>
      <c r="AC16" s="98">
        <f t="shared" si="4"/>
        <v>0</v>
      </c>
      <c r="AD16" s="98">
        <f t="shared" si="4"/>
        <v>0</v>
      </c>
      <c r="AE16" s="98">
        <f t="shared" si="4"/>
        <v>0</v>
      </c>
      <c r="AF16" s="260">
        <f>SUM(AG16:AQ16)</f>
        <v>6245996</v>
      </c>
      <c r="AG16" s="462">
        <f>AG17+AG46+AG71+AG84</f>
        <v>0</v>
      </c>
      <c r="AH16" s="462">
        <f t="shared" ref="AH16:AQ16" si="5">AH17+AH46+AH71+AH84</f>
        <v>1102000</v>
      </c>
      <c r="AI16" s="462">
        <f t="shared" si="5"/>
        <v>52900</v>
      </c>
      <c r="AJ16" s="462">
        <f t="shared" si="5"/>
        <v>0</v>
      </c>
      <c r="AK16" s="462">
        <f t="shared" si="5"/>
        <v>0</v>
      </c>
      <c r="AL16" s="462">
        <f t="shared" si="5"/>
        <v>0</v>
      </c>
      <c r="AM16" s="462">
        <f t="shared" si="5"/>
        <v>3605096</v>
      </c>
      <c r="AN16" s="462">
        <f t="shared" si="5"/>
        <v>1486000</v>
      </c>
      <c r="AO16" s="462">
        <f t="shared" si="5"/>
        <v>0</v>
      </c>
      <c r="AP16" s="462">
        <f t="shared" si="5"/>
        <v>0</v>
      </c>
      <c r="AQ16" s="462">
        <f t="shared" si="5"/>
        <v>0</v>
      </c>
      <c r="AR16" s="206"/>
      <c r="AS16" s="438"/>
      <c r="AT16" s="636" t="s">
        <v>130</v>
      </c>
      <c r="AU16" s="636"/>
      <c r="AV16" s="636"/>
      <c r="AW16" s="193"/>
      <c r="AX16" s="193"/>
      <c r="AY16" s="193"/>
      <c r="AZ16" s="438"/>
      <c r="BA16" s="438"/>
      <c r="BB16" s="438"/>
      <c r="BC16" s="438"/>
      <c r="BD16" s="438"/>
      <c r="BE16" s="438"/>
      <c r="BF16" s="438"/>
      <c r="BG16" s="438"/>
      <c r="BH16" s="438"/>
      <c r="BI16" s="195"/>
      <c r="BJ16" s="195"/>
      <c r="BK16" s="195"/>
      <c r="BL16" s="195"/>
      <c r="BM16" s="195"/>
      <c r="BN16" s="195"/>
      <c r="BO16" s="195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</row>
    <row r="17" spans="1:136" s="74" customFormat="1" ht="25.9" customHeight="1" x14ac:dyDescent="0.25">
      <c r="A17" s="569" t="s">
        <v>280</v>
      </c>
      <c r="B17" s="570"/>
      <c r="C17" s="570"/>
      <c r="D17" s="572" t="s">
        <v>281</v>
      </c>
      <c r="E17" s="572"/>
      <c r="F17" s="572"/>
      <c r="G17" s="573"/>
      <c r="H17" s="83">
        <f>SUM(I17:S17)</f>
        <v>5488900</v>
      </c>
      <c r="I17" s="84">
        <f>I18+I35</f>
        <v>0</v>
      </c>
      <c r="J17" s="84">
        <f t="shared" ref="J17:S17" si="6">J18+J35</f>
        <v>960000</v>
      </c>
      <c r="K17" s="84">
        <f t="shared" si="6"/>
        <v>0</v>
      </c>
      <c r="L17" s="84">
        <f t="shared" si="6"/>
        <v>0</v>
      </c>
      <c r="M17" s="84">
        <f t="shared" si="6"/>
        <v>0</v>
      </c>
      <c r="N17" s="84">
        <f t="shared" si="6"/>
        <v>0</v>
      </c>
      <c r="O17" s="84">
        <f t="shared" si="6"/>
        <v>3043900</v>
      </c>
      <c r="P17" s="84">
        <f t="shared" si="6"/>
        <v>1485000</v>
      </c>
      <c r="Q17" s="84">
        <f t="shared" si="6"/>
        <v>0</v>
      </c>
      <c r="R17" s="84">
        <f t="shared" si="6"/>
        <v>0</v>
      </c>
      <c r="S17" s="84">
        <f t="shared" si="6"/>
        <v>0</v>
      </c>
      <c r="T17" s="245">
        <f t="shared" ref="T17:T26" si="7">SUM(U17:AE17)</f>
        <v>142000</v>
      </c>
      <c r="U17" s="84">
        <f>U18+U35</f>
        <v>0</v>
      </c>
      <c r="V17" s="285">
        <f>V18+V35</f>
        <v>142000</v>
      </c>
      <c r="W17" s="86">
        <f t="shared" ref="W17:AE17" si="8">W18+W35</f>
        <v>0</v>
      </c>
      <c r="X17" s="300">
        <f t="shared" si="8"/>
        <v>0</v>
      </c>
      <c r="Y17" s="120">
        <f t="shared" si="8"/>
        <v>0</v>
      </c>
      <c r="Z17" s="85">
        <f t="shared" si="8"/>
        <v>0</v>
      </c>
      <c r="AA17" s="85">
        <f t="shared" si="8"/>
        <v>0</v>
      </c>
      <c r="AB17" s="85">
        <f t="shared" si="8"/>
        <v>0</v>
      </c>
      <c r="AC17" s="85">
        <f t="shared" si="8"/>
        <v>0</v>
      </c>
      <c r="AD17" s="85">
        <f t="shared" si="8"/>
        <v>0</v>
      </c>
      <c r="AE17" s="86">
        <f t="shared" si="8"/>
        <v>0</v>
      </c>
      <c r="AF17" s="261">
        <f>SUM(AG17:AQ17)</f>
        <v>5630900</v>
      </c>
      <c r="AG17" s="84">
        <f>AG18+AG35</f>
        <v>0</v>
      </c>
      <c r="AH17" s="285">
        <f>AH18+AH35</f>
        <v>1102000</v>
      </c>
      <c r="AI17" s="86">
        <f>AI18+AI35</f>
        <v>0</v>
      </c>
      <c r="AJ17" s="300">
        <f>AJ18+AJ35</f>
        <v>0</v>
      </c>
      <c r="AK17" s="120">
        <f t="shared" ref="AK17:AQ17" si="9">AK18+AK35</f>
        <v>0</v>
      </c>
      <c r="AL17" s="85">
        <f t="shared" si="9"/>
        <v>0</v>
      </c>
      <c r="AM17" s="85">
        <f t="shared" si="9"/>
        <v>3043900</v>
      </c>
      <c r="AN17" s="85">
        <f t="shared" si="9"/>
        <v>1485000</v>
      </c>
      <c r="AO17" s="85">
        <f t="shared" si="9"/>
        <v>0</v>
      </c>
      <c r="AP17" s="85">
        <f t="shared" si="9"/>
        <v>0</v>
      </c>
      <c r="AQ17" s="86">
        <f t="shared" si="9"/>
        <v>0</v>
      </c>
      <c r="AR17" s="206"/>
      <c r="AS17" s="108"/>
      <c r="AT17" s="637" t="s">
        <v>130</v>
      </c>
      <c r="AU17" s="637"/>
      <c r="AV17" s="637"/>
      <c r="AW17" s="89"/>
      <c r="AX17" s="89"/>
      <c r="AY17" s="89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2"/>
      <c r="DG17" s="192"/>
      <c r="DH17" s="192"/>
      <c r="DI17" s="192"/>
      <c r="DJ17" s="192"/>
      <c r="DK17" s="192"/>
      <c r="DL17" s="192"/>
      <c r="DM17" s="192"/>
      <c r="DN17" s="192"/>
      <c r="DO17" s="192"/>
      <c r="DP17" s="192"/>
      <c r="DQ17" s="192"/>
      <c r="DR17" s="192"/>
      <c r="DS17" s="192"/>
      <c r="DT17" s="192"/>
      <c r="DU17" s="192"/>
      <c r="DV17" s="192"/>
      <c r="DW17" s="192"/>
      <c r="DX17" s="192"/>
      <c r="DY17" s="192"/>
      <c r="DZ17" s="192"/>
      <c r="EA17" s="192"/>
      <c r="EB17" s="192"/>
      <c r="EC17" s="192"/>
      <c r="ED17" s="192"/>
      <c r="EE17" s="192"/>
      <c r="EF17" s="192"/>
    </row>
    <row r="18" spans="1:136" s="74" customFormat="1" ht="15.75" customHeight="1" x14ac:dyDescent="0.25">
      <c r="A18" s="483">
        <v>3</v>
      </c>
      <c r="B18" s="68"/>
      <c r="C18" s="90"/>
      <c r="D18" s="565" t="s">
        <v>16</v>
      </c>
      <c r="E18" s="565"/>
      <c r="F18" s="565"/>
      <c r="G18" s="566"/>
      <c r="H18" s="75">
        <f t="shared" ref="H18:H25" si="10">SUM(I18:S18)</f>
        <v>38900</v>
      </c>
      <c r="I18" s="77">
        <f>I19+I23+I33+I28+I31</f>
        <v>0</v>
      </c>
      <c r="J18" s="61">
        <f t="shared" ref="J18:S18" si="11">J19+J23+J33+J28+J31</f>
        <v>20000</v>
      </c>
      <c r="K18" s="79">
        <f t="shared" si="11"/>
        <v>0</v>
      </c>
      <c r="L18" s="301">
        <f t="shared" si="11"/>
        <v>0</v>
      </c>
      <c r="M18" s="95">
        <f t="shared" si="11"/>
        <v>0</v>
      </c>
      <c r="N18" s="78">
        <f t="shared" si="11"/>
        <v>0</v>
      </c>
      <c r="O18" s="78">
        <f t="shared" si="11"/>
        <v>18900</v>
      </c>
      <c r="P18" s="78">
        <f t="shared" si="11"/>
        <v>0</v>
      </c>
      <c r="Q18" s="78">
        <f t="shared" si="11"/>
        <v>0</v>
      </c>
      <c r="R18" s="78">
        <f t="shared" si="11"/>
        <v>0</v>
      </c>
      <c r="S18" s="79">
        <f t="shared" si="11"/>
        <v>0</v>
      </c>
      <c r="T18" s="237">
        <f t="shared" si="7"/>
        <v>32000</v>
      </c>
      <c r="U18" s="77">
        <f>U19+U23+U33+U28+U31</f>
        <v>0</v>
      </c>
      <c r="V18" s="61">
        <f t="shared" ref="V18:AE18" si="12">V19+V23+V33+V28+V31</f>
        <v>32000</v>
      </c>
      <c r="W18" s="79">
        <f t="shared" si="12"/>
        <v>0</v>
      </c>
      <c r="X18" s="301">
        <f t="shared" si="12"/>
        <v>0</v>
      </c>
      <c r="Y18" s="95">
        <f t="shared" si="12"/>
        <v>0</v>
      </c>
      <c r="Z18" s="78">
        <f t="shared" si="12"/>
        <v>0</v>
      </c>
      <c r="AA18" s="78">
        <f t="shared" si="12"/>
        <v>0</v>
      </c>
      <c r="AB18" s="78">
        <f t="shared" si="12"/>
        <v>0</v>
      </c>
      <c r="AC18" s="78">
        <f t="shared" si="12"/>
        <v>0</v>
      </c>
      <c r="AD18" s="78">
        <f t="shared" si="12"/>
        <v>0</v>
      </c>
      <c r="AE18" s="79">
        <f t="shared" si="12"/>
        <v>0</v>
      </c>
      <c r="AF18" s="262">
        <f>SUM(AG18:AQ18)</f>
        <v>70900</v>
      </c>
      <c r="AG18" s="77">
        <f>AG19+AG23+AG33+AG28+AG31</f>
        <v>0</v>
      </c>
      <c r="AH18" s="61">
        <f t="shared" ref="AH18:AQ18" si="13">AH19+AH23+AH33+AH28+AH31</f>
        <v>52000</v>
      </c>
      <c r="AI18" s="79">
        <f t="shared" si="13"/>
        <v>0</v>
      </c>
      <c r="AJ18" s="301">
        <f t="shared" si="13"/>
        <v>0</v>
      </c>
      <c r="AK18" s="95">
        <f t="shared" si="13"/>
        <v>0</v>
      </c>
      <c r="AL18" s="78">
        <f t="shared" si="13"/>
        <v>0</v>
      </c>
      <c r="AM18" s="78">
        <f t="shared" si="13"/>
        <v>18900</v>
      </c>
      <c r="AN18" s="78">
        <f t="shared" si="13"/>
        <v>0</v>
      </c>
      <c r="AO18" s="78">
        <f t="shared" si="13"/>
        <v>0</v>
      </c>
      <c r="AP18" s="78">
        <f t="shared" si="13"/>
        <v>0</v>
      </c>
      <c r="AQ18" s="79">
        <f t="shared" si="13"/>
        <v>0</v>
      </c>
      <c r="AR18" s="206"/>
      <c r="AS18" s="108"/>
      <c r="AT18" s="194"/>
      <c r="AU18" s="194"/>
      <c r="AV18" s="194"/>
      <c r="AW18" s="72"/>
      <c r="AX18" s="124"/>
      <c r="AY18" s="124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2"/>
      <c r="CC18" s="192"/>
      <c r="CD18" s="192"/>
      <c r="CE18" s="192"/>
      <c r="CF18" s="192"/>
      <c r="CG18" s="192"/>
      <c r="CH18" s="192"/>
      <c r="CI18" s="192"/>
      <c r="CJ18" s="192"/>
      <c r="CK18" s="192"/>
      <c r="CL18" s="192"/>
      <c r="CM18" s="192"/>
      <c r="CN18" s="192"/>
      <c r="CO18" s="192"/>
      <c r="CP18" s="192"/>
      <c r="CQ18" s="192"/>
      <c r="CR18" s="192"/>
      <c r="CS18" s="192"/>
      <c r="CT18" s="192"/>
      <c r="CU18" s="192"/>
      <c r="CV18" s="192"/>
      <c r="CW18" s="192"/>
      <c r="CX18" s="192"/>
      <c r="CY18" s="192"/>
      <c r="CZ18" s="192"/>
      <c r="DA18" s="192"/>
      <c r="DB18" s="192"/>
      <c r="DC18" s="192"/>
      <c r="DD18" s="192"/>
      <c r="DE18" s="192"/>
      <c r="DF18" s="192"/>
      <c r="DG18" s="192"/>
      <c r="DH18" s="192"/>
      <c r="DI18" s="192"/>
      <c r="DJ18" s="192"/>
      <c r="DK18" s="192"/>
      <c r="DL18" s="192"/>
      <c r="DM18" s="192"/>
      <c r="DN18" s="192"/>
      <c r="DO18" s="192"/>
      <c r="DP18" s="192"/>
      <c r="DQ18" s="192"/>
      <c r="DR18" s="192"/>
      <c r="DS18" s="192"/>
      <c r="DT18" s="192"/>
      <c r="DU18" s="192"/>
      <c r="DV18" s="192"/>
      <c r="DW18" s="192"/>
      <c r="DX18" s="192"/>
      <c r="DY18" s="192"/>
      <c r="DZ18" s="192"/>
      <c r="EA18" s="192"/>
      <c r="EB18" s="192"/>
      <c r="EC18" s="192"/>
      <c r="ED18" s="192"/>
      <c r="EE18" s="192"/>
      <c r="EF18" s="192"/>
    </row>
    <row r="19" spans="1:136" s="73" customFormat="1" ht="15.75" customHeight="1" x14ac:dyDescent="0.25">
      <c r="A19" s="563">
        <v>31</v>
      </c>
      <c r="B19" s="564"/>
      <c r="C19" s="90"/>
      <c r="D19" s="565" t="s">
        <v>0</v>
      </c>
      <c r="E19" s="565"/>
      <c r="F19" s="565"/>
      <c r="G19" s="566"/>
      <c r="H19" s="75">
        <f t="shared" si="10"/>
        <v>0</v>
      </c>
      <c r="I19" s="77">
        <f>SUM(I20:I22)</f>
        <v>0</v>
      </c>
      <c r="J19" s="61">
        <f>SUM(J20:J22)</f>
        <v>0</v>
      </c>
      <c r="K19" s="79">
        <f t="shared" ref="K19:S19" si="14">SUM(K20:K22)</f>
        <v>0</v>
      </c>
      <c r="L19" s="301">
        <f t="shared" si="14"/>
        <v>0</v>
      </c>
      <c r="M19" s="95">
        <f t="shared" si="14"/>
        <v>0</v>
      </c>
      <c r="N19" s="78">
        <f t="shared" si="14"/>
        <v>0</v>
      </c>
      <c r="O19" s="78">
        <f t="shared" si="14"/>
        <v>0</v>
      </c>
      <c r="P19" s="78">
        <f t="shared" si="14"/>
        <v>0</v>
      </c>
      <c r="Q19" s="78">
        <f t="shared" si="14"/>
        <v>0</v>
      </c>
      <c r="R19" s="78">
        <f t="shared" si="14"/>
        <v>0</v>
      </c>
      <c r="S19" s="79">
        <f t="shared" si="14"/>
        <v>0</v>
      </c>
      <c r="T19" s="237">
        <f t="shared" si="7"/>
        <v>0</v>
      </c>
      <c r="U19" s="77">
        <f>SUM(U20:U22)</f>
        <v>0</v>
      </c>
      <c r="V19" s="61">
        <f>SUM(V20:V22)</f>
        <v>0</v>
      </c>
      <c r="W19" s="79">
        <f t="shared" ref="W19:AE19" si="15">SUM(W20:W22)</f>
        <v>0</v>
      </c>
      <c r="X19" s="301">
        <f t="shared" si="15"/>
        <v>0</v>
      </c>
      <c r="Y19" s="95">
        <f t="shared" si="15"/>
        <v>0</v>
      </c>
      <c r="Z19" s="78">
        <f t="shared" si="15"/>
        <v>0</v>
      </c>
      <c r="AA19" s="78">
        <f t="shared" si="15"/>
        <v>0</v>
      </c>
      <c r="AB19" s="78">
        <f t="shared" si="15"/>
        <v>0</v>
      </c>
      <c r="AC19" s="78">
        <f t="shared" si="15"/>
        <v>0</v>
      </c>
      <c r="AD19" s="78">
        <f t="shared" si="15"/>
        <v>0</v>
      </c>
      <c r="AE19" s="79">
        <f t="shared" si="15"/>
        <v>0</v>
      </c>
      <c r="AF19" s="262">
        <f t="shared" ref="AF19:AF24" si="16">SUM(AG19:AQ19)</f>
        <v>0</v>
      </c>
      <c r="AG19" s="77">
        <f>SUM(AG20:AG22)</f>
        <v>0</v>
      </c>
      <c r="AH19" s="61">
        <f>SUM(AH20:AH22)</f>
        <v>0</v>
      </c>
      <c r="AI19" s="79">
        <f t="shared" ref="AI19:AQ19" si="17">SUM(AI20:AI22)</f>
        <v>0</v>
      </c>
      <c r="AJ19" s="301">
        <f t="shared" si="17"/>
        <v>0</v>
      </c>
      <c r="AK19" s="95">
        <f t="shared" si="17"/>
        <v>0</v>
      </c>
      <c r="AL19" s="78">
        <f t="shared" si="17"/>
        <v>0</v>
      </c>
      <c r="AM19" s="78">
        <f t="shared" si="17"/>
        <v>0</v>
      </c>
      <c r="AN19" s="78">
        <f t="shared" si="17"/>
        <v>0</v>
      </c>
      <c r="AO19" s="78">
        <f t="shared" si="17"/>
        <v>0</v>
      </c>
      <c r="AP19" s="78">
        <f t="shared" si="17"/>
        <v>0</v>
      </c>
      <c r="AQ19" s="79">
        <f t="shared" si="17"/>
        <v>0</v>
      </c>
      <c r="AR19" s="206"/>
      <c r="AS19" s="124"/>
      <c r="AT19" s="486" t="s">
        <v>117</v>
      </c>
      <c r="AU19" s="486" t="s">
        <v>153</v>
      </c>
      <c r="AV19" s="486" t="s">
        <v>282</v>
      </c>
      <c r="AW19" s="74"/>
      <c r="AX19" s="193"/>
      <c r="AY19" s="193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</row>
    <row r="20" spans="1:136" s="72" customFormat="1" ht="15.75" customHeight="1" x14ac:dyDescent="0.25">
      <c r="A20" s="230"/>
      <c r="B20" s="179"/>
      <c r="C20" s="179">
        <v>311</v>
      </c>
      <c r="D20" s="567" t="s">
        <v>1</v>
      </c>
      <c r="E20" s="567"/>
      <c r="F20" s="567"/>
      <c r="G20" s="568"/>
      <c r="H20" s="76">
        <f t="shared" si="10"/>
        <v>0</v>
      </c>
      <c r="I20" s="80"/>
      <c r="J20" s="94"/>
      <c r="K20" s="82"/>
      <c r="L20" s="302"/>
      <c r="M20" s="118"/>
      <c r="N20" s="81"/>
      <c r="O20" s="81"/>
      <c r="P20" s="81"/>
      <c r="Q20" s="81"/>
      <c r="R20" s="81"/>
      <c r="S20" s="82"/>
      <c r="T20" s="487">
        <f t="shared" si="7"/>
        <v>0</v>
      </c>
      <c r="U20" s="80"/>
      <c r="V20" s="94"/>
      <c r="W20" s="82"/>
      <c r="X20" s="302"/>
      <c r="Y20" s="118"/>
      <c r="Z20" s="81"/>
      <c r="AA20" s="81"/>
      <c r="AB20" s="81"/>
      <c r="AC20" s="81"/>
      <c r="AD20" s="81"/>
      <c r="AE20" s="82"/>
      <c r="AF20" s="109">
        <f t="shared" si="16"/>
        <v>0</v>
      </c>
      <c r="AG20" s="29">
        <f>I20+U20</f>
        <v>0</v>
      </c>
      <c r="AH20" s="92">
        <f t="shared" ref="AH20" si="18">J20+V20</f>
        <v>0</v>
      </c>
      <c r="AI20" s="31">
        <f t="shared" ref="AI20" si="19">K20+W20</f>
        <v>0</v>
      </c>
      <c r="AJ20" s="326">
        <f t="shared" ref="AJ20" si="20">L20+X20</f>
        <v>0</v>
      </c>
      <c r="AK20" s="290">
        <f t="shared" ref="AK20" si="21">M20+Y20</f>
        <v>0</v>
      </c>
      <c r="AL20" s="30">
        <f t="shared" ref="AL20" si="22">N20+Z20</f>
        <v>0</v>
      </c>
      <c r="AM20" s="30">
        <f t="shared" ref="AM20" si="23">O20+AA20</f>
        <v>0</v>
      </c>
      <c r="AN20" s="30">
        <f t="shared" ref="AN20" si="24">P20+AB20</f>
        <v>0</v>
      </c>
      <c r="AO20" s="30">
        <f t="shared" ref="AO20" si="25">Q20+AC20</f>
        <v>0</v>
      </c>
      <c r="AP20" s="30">
        <f t="shared" ref="AP20" si="26">R20+AD20</f>
        <v>0</v>
      </c>
      <c r="AQ20" s="31">
        <f t="shared" ref="AQ20" si="27">S20+AE20</f>
        <v>0</v>
      </c>
      <c r="AR20" s="206"/>
      <c r="AS20" s="108">
        <v>311</v>
      </c>
      <c r="AT20" s="194">
        <f>SUMIFS($H$16:$H$280,$C$16:$C$280,$AS20)</f>
        <v>5341125</v>
      </c>
      <c r="AU20" s="194">
        <f>SUMIFS($T$16:$T$280,$C$16:$C$280,$AS20)</f>
        <v>-2155</v>
      </c>
      <c r="AV20" s="194">
        <f>SUMIFS($AF$16:$AF$280,$C$16:$C$280,$AS20)</f>
        <v>5338970</v>
      </c>
      <c r="AW20" s="74"/>
      <c r="AX20" s="124"/>
      <c r="AY20" s="124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25">
      <c r="A21" s="230"/>
      <c r="B21" s="179"/>
      <c r="C21" s="179">
        <v>312</v>
      </c>
      <c r="D21" s="567" t="s">
        <v>2</v>
      </c>
      <c r="E21" s="567"/>
      <c r="F21" s="567"/>
      <c r="G21" s="568"/>
      <c r="H21" s="76">
        <f t="shared" si="10"/>
        <v>0</v>
      </c>
      <c r="I21" s="80"/>
      <c r="J21" s="94"/>
      <c r="K21" s="82"/>
      <c r="L21" s="302"/>
      <c r="M21" s="118"/>
      <c r="N21" s="81"/>
      <c r="O21" s="81"/>
      <c r="P21" s="81"/>
      <c r="Q21" s="81"/>
      <c r="R21" s="81"/>
      <c r="S21" s="82"/>
      <c r="T21" s="487">
        <f t="shared" si="7"/>
        <v>0</v>
      </c>
      <c r="U21" s="80"/>
      <c r="V21" s="94"/>
      <c r="W21" s="82"/>
      <c r="X21" s="302"/>
      <c r="Y21" s="118"/>
      <c r="Z21" s="81"/>
      <c r="AA21" s="81"/>
      <c r="AB21" s="81"/>
      <c r="AC21" s="81"/>
      <c r="AD21" s="81"/>
      <c r="AE21" s="82"/>
      <c r="AF21" s="109">
        <f t="shared" ref="AF21" si="28">SUM(AG21:AQ21)</f>
        <v>0</v>
      </c>
      <c r="AG21" s="29">
        <f>I21+U21</f>
        <v>0</v>
      </c>
      <c r="AH21" s="92">
        <f t="shared" ref="AH21" si="29">J21+V21</f>
        <v>0</v>
      </c>
      <c r="AI21" s="31">
        <f t="shared" ref="AI21" si="30">K21+W21</f>
        <v>0</v>
      </c>
      <c r="AJ21" s="326">
        <f t="shared" ref="AJ21" si="31">L21+X21</f>
        <v>0</v>
      </c>
      <c r="AK21" s="290">
        <f t="shared" ref="AK21" si="32">M21+Y21</f>
        <v>0</v>
      </c>
      <c r="AL21" s="30">
        <f t="shared" ref="AL21" si="33">N21+Z21</f>
        <v>0</v>
      </c>
      <c r="AM21" s="30">
        <f t="shared" ref="AM21" si="34">O21+AA21</f>
        <v>0</v>
      </c>
      <c r="AN21" s="30">
        <f t="shared" ref="AN21" si="35">P21+AB21</f>
        <v>0</v>
      </c>
      <c r="AO21" s="30">
        <f t="shared" ref="AO21" si="36">Q21+AC21</f>
        <v>0</v>
      </c>
      <c r="AP21" s="30">
        <f t="shared" ref="AP21" si="37">R21+AD21</f>
        <v>0</v>
      </c>
      <c r="AQ21" s="31">
        <f t="shared" ref="AQ21" si="38">S21+AE21</f>
        <v>0</v>
      </c>
      <c r="AR21" s="206"/>
      <c r="AS21" s="108">
        <v>312</v>
      </c>
      <c r="AT21" s="194">
        <f>SUMIFS($H$16:$H$280,$C$16:$C$280,$AS21)</f>
        <v>283400</v>
      </c>
      <c r="AU21" s="194">
        <f>SUMIFS($T$16:$T$280,$C$16:$C$280,$AS21)</f>
        <v>9600</v>
      </c>
      <c r="AV21" s="194">
        <f>SUMIFS($AF$16:$AF$280,$C$16:$C$280,$AS21)</f>
        <v>293000</v>
      </c>
      <c r="AW21" s="73"/>
      <c r="AX21" s="108"/>
      <c r="AY21" s="108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30"/>
      <c r="B22" s="179"/>
      <c r="C22" s="179">
        <v>313</v>
      </c>
      <c r="D22" s="567" t="s">
        <v>3</v>
      </c>
      <c r="E22" s="567"/>
      <c r="F22" s="567"/>
      <c r="G22" s="568"/>
      <c r="H22" s="76">
        <f t="shared" si="10"/>
        <v>0</v>
      </c>
      <c r="I22" s="80"/>
      <c r="J22" s="94"/>
      <c r="K22" s="82"/>
      <c r="L22" s="302"/>
      <c r="M22" s="118"/>
      <c r="N22" s="81"/>
      <c r="O22" s="81"/>
      <c r="P22" s="81"/>
      <c r="Q22" s="81"/>
      <c r="R22" s="81"/>
      <c r="S22" s="82"/>
      <c r="T22" s="487">
        <f t="shared" si="7"/>
        <v>0</v>
      </c>
      <c r="U22" s="80"/>
      <c r="V22" s="94"/>
      <c r="W22" s="82"/>
      <c r="X22" s="302"/>
      <c r="Y22" s="118"/>
      <c r="Z22" s="81"/>
      <c r="AA22" s="81"/>
      <c r="AB22" s="81"/>
      <c r="AC22" s="81"/>
      <c r="AD22" s="81"/>
      <c r="AE22" s="82"/>
      <c r="AF22" s="109">
        <f t="shared" ref="AF22" si="39">SUM(AG22:AQ22)</f>
        <v>0</v>
      </c>
      <c r="AG22" s="29">
        <f>I22+U22</f>
        <v>0</v>
      </c>
      <c r="AH22" s="92">
        <f t="shared" ref="AH22" si="40">J22+V22</f>
        <v>0</v>
      </c>
      <c r="AI22" s="31">
        <f t="shared" ref="AI22" si="41">K22+W22</f>
        <v>0</v>
      </c>
      <c r="AJ22" s="326">
        <f t="shared" ref="AJ22" si="42">L22+X22</f>
        <v>0</v>
      </c>
      <c r="AK22" s="290">
        <f t="shared" ref="AK22" si="43">M22+Y22</f>
        <v>0</v>
      </c>
      <c r="AL22" s="30">
        <f t="shared" ref="AL22" si="44">N22+Z22</f>
        <v>0</v>
      </c>
      <c r="AM22" s="30">
        <f t="shared" ref="AM22" si="45">O22+AA22</f>
        <v>0</v>
      </c>
      <c r="AN22" s="30">
        <f t="shared" ref="AN22" si="46">P22+AB22</f>
        <v>0</v>
      </c>
      <c r="AO22" s="30">
        <f t="shared" ref="AO22" si="47">Q22+AC22</f>
        <v>0</v>
      </c>
      <c r="AP22" s="30">
        <f t="shared" ref="AP22" si="48">R22+AD22</f>
        <v>0</v>
      </c>
      <c r="AQ22" s="31">
        <f t="shared" ref="AQ22" si="49">S22+AE22</f>
        <v>0</v>
      </c>
      <c r="AR22" s="206"/>
      <c r="AS22" s="108">
        <v>313</v>
      </c>
      <c r="AT22" s="194">
        <f>SUMIFS($H$16:$H$280,$C$16:$C$280,$AS22)</f>
        <v>908116</v>
      </c>
      <c r="AU22" s="194">
        <f>SUMIFS($T$16:$T$280,$C$16:$C$280,$AS22)</f>
        <v>-356</v>
      </c>
      <c r="AV22" s="194">
        <f>SUMIFS($AF$16:$AF$280,$C$16:$C$280,$AS22)</f>
        <v>907760</v>
      </c>
      <c r="AX22" s="108"/>
      <c r="AY22" s="108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25">
      <c r="A23" s="563">
        <v>32</v>
      </c>
      <c r="B23" s="564"/>
      <c r="C23" s="90"/>
      <c r="D23" s="565" t="s">
        <v>4</v>
      </c>
      <c r="E23" s="565"/>
      <c r="F23" s="565"/>
      <c r="G23" s="566"/>
      <c r="H23" s="75">
        <f t="shared" si="10"/>
        <v>38900</v>
      </c>
      <c r="I23" s="77">
        <f>SUM(I24:I27)</f>
        <v>0</v>
      </c>
      <c r="J23" s="61">
        <f>SUM(J24:J27)</f>
        <v>20000</v>
      </c>
      <c r="K23" s="79">
        <f t="shared" ref="K23:S23" si="50">SUM(K24:K27)</f>
        <v>0</v>
      </c>
      <c r="L23" s="301">
        <f t="shared" si="50"/>
        <v>0</v>
      </c>
      <c r="M23" s="95">
        <f t="shared" si="50"/>
        <v>0</v>
      </c>
      <c r="N23" s="78">
        <f t="shared" si="50"/>
        <v>0</v>
      </c>
      <c r="O23" s="78">
        <f t="shared" si="50"/>
        <v>18900</v>
      </c>
      <c r="P23" s="78">
        <f t="shared" si="50"/>
        <v>0</v>
      </c>
      <c r="Q23" s="78">
        <f t="shared" si="50"/>
        <v>0</v>
      </c>
      <c r="R23" s="78">
        <f t="shared" si="50"/>
        <v>0</v>
      </c>
      <c r="S23" s="79">
        <f t="shared" si="50"/>
        <v>0</v>
      </c>
      <c r="T23" s="237">
        <f t="shared" si="7"/>
        <v>32000</v>
      </c>
      <c r="U23" s="77">
        <f t="shared" ref="U23:AE23" si="51">SUM(U24:U27)</f>
        <v>0</v>
      </c>
      <c r="V23" s="61">
        <f t="shared" si="51"/>
        <v>32000</v>
      </c>
      <c r="W23" s="79">
        <f t="shared" si="51"/>
        <v>0</v>
      </c>
      <c r="X23" s="301">
        <f t="shared" si="51"/>
        <v>0</v>
      </c>
      <c r="Y23" s="95">
        <f t="shared" si="51"/>
        <v>0</v>
      </c>
      <c r="Z23" s="78">
        <f t="shared" si="51"/>
        <v>0</v>
      </c>
      <c r="AA23" s="78">
        <f t="shared" si="51"/>
        <v>0</v>
      </c>
      <c r="AB23" s="78">
        <f t="shared" si="51"/>
        <v>0</v>
      </c>
      <c r="AC23" s="78">
        <f t="shared" si="51"/>
        <v>0</v>
      </c>
      <c r="AD23" s="78">
        <f t="shared" si="51"/>
        <v>0</v>
      </c>
      <c r="AE23" s="79">
        <f t="shared" si="51"/>
        <v>0</v>
      </c>
      <c r="AF23" s="262">
        <f t="shared" si="16"/>
        <v>70900</v>
      </c>
      <c r="AG23" s="315">
        <f t="shared" ref="AG23:AQ23" si="52">SUM(AG24:AG27)</f>
        <v>0</v>
      </c>
      <c r="AH23" s="263">
        <f t="shared" si="52"/>
        <v>52000</v>
      </c>
      <c r="AI23" s="239">
        <f t="shared" si="52"/>
        <v>0</v>
      </c>
      <c r="AJ23" s="303">
        <f t="shared" si="52"/>
        <v>0</v>
      </c>
      <c r="AK23" s="240">
        <f t="shared" si="52"/>
        <v>0</v>
      </c>
      <c r="AL23" s="241">
        <f t="shared" si="52"/>
        <v>0</v>
      </c>
      <c r="AM23" s="241">
        <f t="shared" si="52"/>
        <v>18900</v>
      </c>
      <c r="AN23" s="241">
        <f t="shared" si="52"/>
        <v>0</v>
      </c>
      <c r="AO23" s="241">
        <f t="shared" si="52"/>
        <v>0</v>
      </c>
      <c r="AP23" s="241">
        <f t="shared" si="52"/>
        <v>0</v>
      </c>
      <c r="AQ23" s="239">
        <f t="shared" si="52"/>
        <v>0</v>
      </c>
      <c r="AR23" s="206"/>
      <c r="AS23" s="124"/>
      <c r="AT23" s="194"/>
      <c r="AU23" s="194"/>
      <c r="AV23" s="194"/>
      <c r="AW23" s="72"/>
      <c r="AX23" s="108"/>
      <c r="AY23" s="108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</row>
    <row r="24" spans="1:136" s="72" customFormat="1" ht="15.75" customHeight="1" x14ac:dyDescent="0.25">
      <c r="A24" s="230"/>
      <c r="B24" s="179"/>
      <c r="C24" s="179">
        <v>321</v>
      </c>
      <c r="D24" s="567" t="s">
        <v>5</v>
      </c>
      <c r="E24" s="567"/>
      <c r="F24" s="567"/>
      <c r="G24" s="568"/>
      <c r="H24" s="76">
        <f t="shared" si="10"/>
        <v>0</v>
      </c>
      <c r="I24" s="80"/>
      <c r="J24" s="94"/>
      <c r="K24" s="82"/>
      <c r="L24" s="302"/>
      <c r="M24" s="118"/>
      <c r="N24" s="81"/>
      <c r="O24" s="81"/>
      <c r="P24" s="81"/>
      <c r="Q24" s="81"/>
      <c r="R24" s="81"/>
      <c r="S24" s="82"/>
      <c r="T24" s="487">
        <f t="shared" si="7"/>
        <v>0</v>
      </c>
      <c r="U24" s="80"/>
      <c r="V24" s="94"/>
      <c r="W24" s="82"/>
      <c r="X24" s="302"/>
      <c r="Y24" s="118"/>
      <c r="Z24" s="81"/>
      <c r="AA24" s="81"/>
      <c r="AB24" s="81"/>
      <c r="AC24" s="81"/>
      <c r="AD24" s="81"/>
      <c r="AE24" s="82"/>
      <c r="AF24" s="109">
        <f t="shared" si="16"/>
        <v>0</v>
      </c>
      <c r="AG24" s="29">
        <f>I24+U24</f>
        <v>0</v>
      </c>
      <c r="AH24" s="92">
        <f t="shared" ref="AH24" si="53">J24+V24</f>
        <v>0</v>
      </c>
      <c r="AI24" s="31">
        <f t="shared" ref="AI24" si="54">K24+W24</f>
        <v>0</v>
      </c>
      <c r="AJ24" s="326">
        <f t="shared" ref="AJ24" si="55">L24+X24</f>
        <v>0</v>
      </c>
      <c r="AK24" s="290">
        <f t="shared" ref="AK24" si="56">M24+Y24</f>
        <v>0</v>
      </c>
      <c r="AL24" s="30">
        <f t="shared" ref="AL24" si="57">N24+Z24</f>
        <v>0</v>
      </c>
      <c r="AM24" s="30">
        <f t="shared" ref="AM24" si="58">O24+AA24</f>
        <v>0</v>
      </c>
      <c r="AN24" s="30">
        <f t="shared" ref="AN24" si="59">P24+AB24</f>
        <v>0</v>
      </c>
      <c r="AO24" s="30">
        <f t="shared" ref="AO24" si="60">Q24+AC24</f>
        <v>0</v>
      </c>
      <c r="AP24" s="30">
        <f t="shared" ref="AP24" si="61">R24+AD24</f>
        <v>0</v>
      </c>
      <c r="AQ24" s="31">
        <f t="shared" ref="AQ24" si="62">S24+AE24</f>
        <v>0</v>
      </c>
      <c r="AR24" s="206"/>
      <c r="AS24" s="108">
        <v>321</v>
      </c>
      <c r="AT24" s="194">
        <f>SUMIFS($H$16:$H$280,$C$16:$C$280,$AS24)</f>
        <v>454170</v>
      </c>
      <c r="AU24" s="194">
        <f>SUMIFS($T$16:$T$280,$C$16:$C$280,$AS24)</f>
        <v>58000</v>
      </c>
      <c r="AV24" s="194">
        <f>SUMIFS($AF$16:$AF$280,$C$16:$C$280,$AS24)</f>
        <v>512170</v>
      </c>
      <c r="AX24" s="124"/>
      <c r="AY24" s="124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25">
      <c r="A25" s="230"/>
      <c r="B25" s="179"/>
      <c r="C25" s="179">
        <v>322</v>
      </c>
      <c r="D25" s="567" t="s">
        <v>6</v>
      </c>
      <c r="E25" s="567"/>
      <c r="F25" s="567"/>
      <c r="G25" s="568"/>
      <c r="H25" s="76">
        <f t="shared" si="10"/>
        <v>0</v>
      </c>
      <c r="I25" s="80"/>
      <c r="J25" s="94"/>
      <c r="K25" s="82"/>
      <c r="L25" s="302"/>
      <c r="M25" s="118"/>
      <c r="N25" s="81"/>
      <c r="O25" s="81"/>
      <c r="P25" s="81"/>
      <c r="Q25" s="81"/>
      <c r="R25" s="81"/>
      <c r="S25" s="82"/>
      <c r="T25" s="487">
        <f t="shared" si="7"/>
        <v>0</v>
      </c>
      <c r="U25" s="80"/>
      <c r="V25" s="94"/>
      <c r="W25" s="82"/>
      <c r="X25" s="302"/>
      <c r="Y25" s="118"/>
      <c r="Z25" s="81"/>
      <c r="AA25" s="81"/>
      <c r="AB25" s="81"/>
      <c r="AC25" s="81"/>
      <c r="AD25" s="81"/>
      <c r="AE25" s="82"/>
      <c r="AF25" s="109">
        <f t="shared" ref="AF25" si="63">SUM(AG25:AQ25)</f>
        <v>0</v>
      </c>
      <c r="AG25" s="29">
        <f>I25+U25</f>
        <v>0</v>
      </c>
      <c r="AH25" s="92">
        <f t="shared" ref="AH25" si="64">J25+V25</f>
        <v>0</v>
      </c>
      <c r="AI25" s="31">
        <f t="shared" ref="AI25" si="65">K25+W25</f>
        <v>0</v>
      </c>
      <c r="AJ25" s="326">
        <f t="shared" ref="AJ25" si="66">L25+X25</f>
        <v>0</v>
      </c>
      <c r="AK25" s="290">
        <f t="shared" ref="AK25" si="67">M25+Y25</f>
        <v>0</v>
      </c>
      <c r="AL25" s="30">
        <f t="shared" ref="AL25" si="68">N25+Z25</f>
        <v>0</v>
      </c>
      <c r="AM25" s="30">
        <f t="shared" ref="AM25" si="69">O25+AA25</f>
        <v>0</v>
      </c>
      <c r="AN25" s="30">
        <f t="shared" ref="AN25" si="70">P25+AB25</f>
        <v>0</v>
      </c>
      <c r="AO25" s="30">
        <f t="shared" ref="AO25" si="71">Q25+AC25</f>
        <v>0</v>
      </c>
      <c r="AP25" s="30">
        <f t="shared" ref="AP25" si="72">R25+AD25</f>
        <v>0</v>
      </c>
      <c r="AQ25" s="31">
        <f t="shared" ref="AQ25" si="73">S25+AE25</f>
        <v>0</v>
      </c>
      <c r="AR25" s="206"/>
      <c r="AS25" s="108">
        <v>322</v>
      </c>
      <c r="AT25" s="194">
        <f>SUMIFS($H$16:$H$280,$C$16:$C$280,$AS25)</f>
        <v>519000</v>
      </c>
      <c r="AU25" s="194">
        <f>SUMIFS($T$16:$T$280,$C$16:$C$280,$AS25)</f>
        <v>82400</v>
      </c>
      <c r="AV25" s="194">
        <f>SUMIFS($AF$16:$AF$280,$C$16:$C$280,$AS25)</f>
        <v>601400</v>
      </c>
      <c r="AW25" s="73"/>
      <c r="AX25" s="108"/>
      <c r="AY25" s="108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25">
      <c r="A26" s="230"/>
      <c r="B26" s="179"/>
      <c r="C26" s="179">
        <v>323</v>
      </c>
      <c r="D26" s="567" t="s">
        <v>7</v>
      </c>
      <c r="E26" s="567"/>
      <c r="F26" s="567"/>
      <c r="G26" s="568"/>
      <c r="H26" s="76">
        <f>SUM(I26:S26)</f>
        <v>38900</v>
      </c>
      <c r="I26" s="80"/>
      <c r="J26" s="94">
        <v>20000</v>
      </c>
      <c r="K26" s="82"/>
      <c r="L26" s="302"/>
      <c r="M26" s="118"/>
      <c r="N26" s="81"/>
      <c r="O26" s="81">
        <v>18900</v>
      </c>
      <c r="P26" s="81"/>
      <c r="Q26" s="81"/>
      <c r="R26" s="81"/>
      <c r="S26" s="82"/>
      <c r="T26" s="487">
        <f t="shared" si="7"/>
        <v>32000</v>
      </c>
      <c r="U26" s="80"/>
      <c r="V26" s="94">
        <v>32000</v>
      </c>
      <c r="W26" s="82"/>
      <c r="X26" s="302"/>
      <c r="Y26" s="118"/>
      <c r="Z26" s="81"/>
      <c r="AA26" s="81"/>
      <c r="AB26" s="81"/>
      <c r="AC26" s="81"/>
      <c r="AD26" s="81"/>
      <c r="AE26" s="82"/>
      <c r="AF26" s="109">
        <f t="shared" ref="AF26" si="74">SUM(AG26:AQ26)</f>
        <v>70900</v>
      </c>
      <c r="AG26" s="29">
        <f>I26+U26</f>
        <v>0</v>
      </c>
      <c r="AH26" s="92">
        <f t="shared" ref="AH26" si="75">J26+V26</f>
        <v>52000</v>
      </c>
      <c r="AI26" s="31">
        <f t="shared" ref="AI26" si="76">K26+W26</f>
        <v>0</v>
      </c>
      <c r="AJ26" s="326">
        <f t="shared" ref="AJ26" si="77">L26+X26</f>
        <v>0</v>
      </c>
      <c r="AK26" s="290">
        <f t="shared" ref="AK26" si="78">M26+Y26</f>
        <v>0</v>
      </c>
      <c r="AL26" s="30">
        <f t="shared" ref="AL26" si="79">N26+Z26</f>
        <v>0</v>
      </c>
      <c r="AM26" s="30">
        <f t="shared" ref="AM26" si="80">O26+AA26</f>
        <v>18900</v>
      </c>
      <c r="AN26" s="30">
        <f t="shared" ref="AN26" si="81">P26+AB26</f>
        <v>0</v>
      </c>
      <c r="AO26" s="30">
        <f t="shared" ref="AO26" si="82">Q26+AC26</f>
        <v>0</v>
      </c>
      <c r="AP26" s="30">
        <f t="shared" ref="AP26" si="83">R26+AD26</f>
        <v>0</v>
      </c>
      <c r="AQ26" s="31">
        <f t="shared" ref="AQ26" si="84">S26+AE26</f>
        <v>0</v>
      </c>
      <c r="AR26" s="206"/>
      <c r="AS26" s="108">
        <v>323</v>
      </c>
      <c r="AT26" s="194">
        <f>SUMIFS($H$16:$H$280,$C$16:$C$280,$AS26)</f>
        <v>369500</v>
      </c>
      <c r="AU26" s="194">
        <f>SUMIFS($T$16:$T$280,$C$16:$C$280,$AS26)</f>
        <v>234201</v>
      </c>
      <c r="AV26" s="194">
        <f>SUMIFS($AF$16:$AF$280,$C$16:$C$280,$AS26)</f>
        <v>603701</v>
      </c>
      <c r="AX26" s="108"/>
      <c r="AY26" s="108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25">
      <c r="A27" s="230"/>
      <c r="B27" s="179"/>
      <c r="C27" s="179">
        <v>329</v>
      </c>
      <c r="D27" s="567" t="s">
        <v>8</v>
      </c>
      <c r="E27" s="567"/>
      <c r="F27" s="567"/>
      <c r="G27" s="568"/>
      <c r="H27" s="76">
        <f t="shared" ref="H27:H35" si="85">SUM(I27:S27)</f>
        <v>0</v>
      </c>
      <c r="I27" s="80"/>
      <c r="J27" s="94"/>
      <c r="K27" s="82"/>
      <c r="L27" s="302"/>
      <c r="M27" s="118"/>
      <c r="N27" s="81"/>
      <c r="O27" s="81"/>
      <c r="P27" s="81"/>
      <c r="Q27" s="81"/>
      <c r="R27" s="81"/>
      <c r="S27" s="82"/>
      <c r="T27" s="487">
        <f t="shared" ref="T27:T35" si="86">SUM(U27:AE27)</f>
        <v>0</v>
      </c>
      <c r="U27" s="80"/>
      <c r="V27" s="94"/>
      <c r="W27" s="82"/>
      <c r="X27" s="302"/>
      <c r="Y27" s="118"/>
      <c r="Z27" s="81"/>
      <c r="AA27" s="81"/>
      <c r="AB27" s="81"/>
      <c r="AC27" s="81"/>
      <c r="AD27" s="81"/>
      <c r="AE27" s="82"/>
      <c r="AF27" s="109">
        <f t="shared" ref="AF27" si="87">SUM(AG27:AQ27)</f>
        <v>0</v>
      </c>
      <c r="AG27" s="29">
        <f>I27+U27</f>
        <v>0</v>
      </c>
      <c r="AH27" s="92">
        <f t="shared" ref="AH27" si="88">J27+V27</f>
        <v>0</v>
      </c>
      <c r="AI27" s="31">
        <f t="shared" ref="AI27" si="89">K27+W27</f>
        <v>0</v>
      </c>
      <c r="AJ27" s="326">
        <f t="shared" ref="AJ27" si="90">L27+X27</f>
        <v>0</v>
      </c>
      <c r="AK27" s="290">
        <f t="shared" ref="AK27" si="91">M27+Y27</f>
        <v>0</v>
      </c>
      <c r="AL27" s="30">
        <f t="shared" ref="AL27" si="92">N27+Z27</f>
        <v>0</v>
      </c>
      <c r="AM27" s="30">
        <f t="shared" ref="AM27" si="93">O27+AA27</f>
        <v>0</v>
      </c>
      <c r="AN27" s="30">
        <f t="shared" ref="AN27" si="94">P27+AB27</f>
        <v>0</v>
      </c>
      <c r="AO27" s="30">
        <f t="shared" ref="AO27" si="95">Q27+AC27</f>
        <v>0</v>
      </c>
      <c r="AP27" s="30">
        <f t="shared" ref="AP27" si="96">R27+AD27</f>
        <v>0</v>
      </c>
      <c r="AQ27" s="31">
        <f t="shared" ref="AQ27" si="97">S27+AE27</f>
        <v>0</v>
      </c>
      <c r="AR27" s="206"/>
      <c r="AS27" s="108">
        <v>324</v>
      </c>
      <c r="AT27" s="194">
        <f>SUMIFS($H$16:$H$280,$C$16:$C$280,$AS27)</f>
        <v>0</v>
      </c>
      <c r="AU27" s="194">
        <f>SUMIFS($T$16:$T$280,$C$16:$C$280,$AS27)</f>
        <v>0</v>
      </c>
      <c r="AV27" s="194">
        <f>SUMIFS($AF$16:$AF$280,$C$16:$C$280,$AS27)</f>
        <v>0</v>
      </c>
      <c r="AX27" s="108"/>
      <c r="AY27" s="108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15.75" customHeight="1" x14ac:dyDescent="0.25">
      <c r="A28" s="563">
        <v>34</v>
      </c>
      <c r="B28" s="564"/>
      <c r="C28" s="90"/>
      <c r="D28" s="565" t="s">
        <v>9</v>
      </c>
      <c r="E28" s="565"/>
      <c r="F28" s="565"/>
      <c r="G28" s="566"/>
      <c r="H28" s="75">
        <f>SUM(I28:S28)</f>
        <v>0</v>
      </c>
      <c r="I28" s="77">
        <f>I29+I30</f>
        <v>0</v>
      </c>
      <c r="J28" s="61">
        <f>J29+J30</f>
        <v>0</v>
      </c>
      <c r="K28" s="79">
        <f t="shared" ref="K28:R28" si="98">K29+K30</f>
        <v>0</v>
      </c>
      <c r="L28" s="301">
        <f t="shared" si="98"/>
        <v>0</v>
      </c>
      <c r="M28" s="95">
        <f t="shared" si="98"/>
        <v>0</v>
      </c>
      <c r="N28" s="78">
        <f t="shared" si="98"/>
        <v>0</v>
      </c>
      <c r="O28" s="78">
        <f t="shared" si="98"/>
        <v>0</v>
      </c>
      <c r="P28" s="78">
        <f t="shared" si="98"/>
        <v>0</v>
      </c>
      <c r="Q28" s="78">
        <f t="shared" si="98"/>
        <v>0</v>
      </c>
      <c r="R28" s="78">
        <f t="shared" si="98"/>
        <v>0</v>
      </c>
      <c r="S28" s="79">
        <f>S29+S30</f>
        <v>0</v>
      </c>
      <c r="T28" s="237">
        <f t="shared" si="86"/>
        <v>0</v>
      </c>
      <c r="U28" s="77">
        <f>U29+U30</f>
        <v>0</v>
      </c>
      <c r="V28" s="61">
        <f>V29+V30</f>
        <v>0</v>
      </c>
      <c r="W28" s="79">
        <f t="shared" ref="W28:AD28" si="99">W29+W30</f>
        <v>0</v>
      </c>
      <c r="X28" s="301">
        <f t="shared" si="99"/>
        <v>0</v>
      </c>
      <c r="Y28" s="95">
        <f t="shared" si="99"/>
        <v>0</v>
      </c>
      <c r="Z28" s="78">
        <f t="shared" si="99"/>
        <v>0</v>
      </c>
      <c r="AA28" s="78">
        <f t="shared" si="99"/>
        <v>0</v>
      </c>
      <c r="AB28" s="78">
        <f t="shared" si="99"/>
        <v>0</v>
      </c>
      <c r="AC28" s="78">
        <f t="shared" si="99"/>
        <v>0</v>
      </c>
      <c r="AD28" s="78">
        <f t="shared" si="99"/>
        <v>0</v>
      </c>
      <c r="AE28" s="79">
        <f>AE29+AE30</f>
        <v>0</v>
      </c>
      <c r="AF28" s="262">
        <f t="shared" ref="AF28:AF35" si="100">SUM(AG28:AQ28)</f>
        <v>0</v>
      </c>
      <c r="AG28" s="77">
        <f>AG29+AG30</f>
        <v>0</v>
      </c>
      <c r="AH28" s="61">
        <f>AH29+AH30</f>
        <v>0</v>
      </c>
      <c r="AI28" s="79">
        <f t="shared" ref="AI28:AQ28" si="101">AI29+AI30</f>
        <v>0</v>
      </c>
      <c r="AJ28" s="301">
        <f>AJ29+AJ30</f>
        <v>0</v>
      </c>
      <c r="AK28" s="95">
        <f>AK29+AK30</f>
        <v>0</v>
      </c>
      <c r="AL28" s="78">
        <f t="shared" si="101"/>
        <v>0</v>
      </c>
      <c r="AM28" s="78">
        <f t="shared" si="101"/>
        <v>0</v>
      </c>
      <c r="AN28" s="78">
        <f t="shared" si="101"/>
        <v>0</v>
      </c>
      <c r="AO28" s="78">
        <f t="shared" si="101"/>
        <v>0</v>
      </c>
      <c r="AP28" s="78">
        <f t="shared" si="101"/>
        <v>0</v>
      </c>
      <c r="AQ28" s="79">
        <f t="shared" si="101"/>
        <v>0</v>
      </c>
      <c r="AR28" s="206"/>
      <c r="AS28" s="108">
        <v>329</v>
      </c>
      <c r="AT28" s="194">
        <f>SUMIFS($H$16:$H$280,$C$16:$C$280,$AS28)</f>
        <v>165000</v>
      </c>
      <c r="AU28" s="194">
        <f>SUMIFS($T$16:$T$280,$C$16:$C$280,$AS28)</f>
        <v>36000</v>
      </c>
      <c r="AV28" s="194">
        <f>SUMIFS($AF$16:$AF$280,$C$16:$C$280,$AS28)</f>
        <v>201000</v>
      </c>
      <c r="AW28" s="72"/>
      <c r="AX28" s="108"/>
      <c r="AY28" s="108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</row>
    <row r="29" spans="1:136" s="72" customFormat="1" ht="15.75" customHeight="1" x14ac:dyDescent="0.25">
      <c r="A29" s="230"/>
      <c r="B29" s="179"/>
      <c r="C29" s="179">
        <v>342</v>
      </c>
      <c r="D29" s="567" t="s">
        <v>80</v>
      </c>
      <c r="E29" s="567"/>
      <c r="F29" s="567"/>
      <c r="G29" s="568"/>
      <c r="H29" s="76">
        <f>SUM(I29:S29)</f>
        <v>0</v>
      </c>
      <c r="I29" s="80"/>
      <c r="J29" s="94"/>
      <c r="K29" s="82"/>
      <c r="L29" s="302"/>
      <c r="M29" s="118"/>
      <c r="N29" s="81"/>
      <c r="O29" s="81"/>
      <c r="P29" s="81"/>
      <c r="Q29" s="81"/>
      <c r="R29" s="81"/>
      <c r="S29" s="82"/>
      <c r="T29" s="487">
        <f>SUM(U29:AE29)</f>
        <v>0</v>
      </c>
      <c r="U29" s="80"/>
      <c r="V29" s="94"/>
      <c r="W29" s="82"/>
      <c r="X29" s="302"/>
      <c r="Y29" s="118"/>
      <c r="Z29" s="81"/>
      <c r="AA29" s="81"/>
      <c r="AB29" s="81"/>
      <c r="AC29" s="81"/>
      <c r="AD29" s="81"/>
      <c r="AE29" s="82"/>
      <c r="AF29" s="109">
        <f t="shared" ref="AF29" si="102">SUM(AG29:AQ29)</f>
        <v>0</v>
      </c>
      <c r="AG29" s="29">
        <f>I29+U29</f>
        <v>0</v>
      </c>
      <c r="AH29" s="92">
        <f t="shared" ref="AH29" si="103">J29+V29</f>
        <v>0</v>
      </c>
      <c r="AI29" s="31">
        <f t="shared" ref="AI29" si="104">K29+W29</f>
        <v>0</v>
      </c>
      <c r="AJ29" s="326">
        <f t="shared" ref="AJ29" si="105">L29+X29</f>
        <v>0</v>
      </c>
      <c r="AK29" s="290">
        <f t="shared" ref="AK29" si="106">M29+Y29</f>
        <v>0</v>
      </c>
      <c r="AL29" s="30">
        <f t="shared" ref="AL29" si="107">N29+Z29</f>
        <v>0</v>
      </c>
      <c r="AM29" s="30">
        <f t="shared" ref="AM29" si="108">O29+AA29</f>
        <v>0</v>
      </c>
      <c r="AN29" s="30">
        <f t="shared" ref="AN29" si="109">P29+AB29</f>
        <v>0</v>
      </c>
      <c r="AO29" s="30">
        <f t="shared" ref="AO29" si="110">Q29+AC29</f>
        <v>0</v>
      </c>
      <c r="AP29" s="30">
        <f t="shared" ref="AP29" si="111">R29+AD29</f>
        <v>0</v>
      </c>
      <c r="AQ29" s="31">
        <f t="shared" ref="AQ29" si="112">S29+AE29</f>
        <v>0</v>
      </c>
      <c r="AR29" s="206"/>
      <c r="AS29" s="124"/>
      <c r="AT29" s="194"/>
      <c r="AU29" s="194"/>
      <c r="AV29" s="194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2" customFormat="1" ht="15.75" customHeight="1" x14ac:dyDescent="0.25">
      <c r="A30" s="230"/>
      <c r="B30" s="179"/>
      <c r="C30" s="179">
        <v>343</v>
      </c>
      <c r="D30" s="567" t="s">
        <v>10</v>
      </c>
      <c r="E30" s="567"/>
      <c r="F30" s="567"/>
      <c r="G30" s="568"/>
      <c r="H30" s="76">
        <f>SUM(I30:S30)</f>
        <v>0</v>
      </c>
      <c r="I30" s="80"/>
      <c r="J30" s="94"/>
      <c r="K30" s="82"/>
      <c r="L30" s="302"/>
      <c r="M30" s="118"/>
      <c r="N30" s="81"/>
      <c r="O30" s="81"/>
      <c r="P30" s="81"/>
      <c r="Q30" s="81"/>
      <c r="R30" s="81"/>
      <c r="S30" s="82"/>
      <c r="T30" s="487">
        <f>SUM(U30:AE30)</f>
        <v>0</v>
      </c>
      <c r="U30" s="80"/>
      <c r="V30" s="94"/>
      <c r="W30" s="82"/>
      <c r="X30" s="302"/>
      <c r="Y30" s="118"/>
      <c r="Z30" s="81"/>
      <c r="AA30" s="81"/>
      <c r="AB30" s="81"/>
      <c r="AC30" s="81"/>
      <c r="AD30" s="81"/>
      <c r="AE30" s="82"/>
      <c r="AF30" s="109">
        <f t="shared" ref="AF30" si="113">SUM(AG30:AQ30)</f>
        <v>0</v>
      </c>
      <c r="AG30" s="29">
        <f>I30+U30</f>
        <v>0</v>
      </c>
      <c r="AH30" s="92">
        <f t="shared" ref="AH30" si="114">J30+V30</f>
        <v>0</v>
      </c>
      <c r="AI30" s="31">
        <f t="shared" ref="AI30" si="115">K30+W30</f>
        <v>0</v>
      </c>
      <c r="AJ30" s="326">
        <f t="shared" ref="AJ30" si="116">L30+X30</f>
        <v>0</v>
      </c>
      <c r="AK30" s="290">
        <f t="shared" ref="AK30" si="117">M30+Y30</f>
        <v>0</v>
      </c>
      <c r="AL30" s="30">
        <f t="shared" ref="AL30" si="118">N30+Z30</f>
        <v>0</v>
      </c>
      <c r="AM30" s="30">
        <f t="shared" ref="AM30" si="119">O30+AA30</f>
        <v>0</v>
      </c>
      <c r="AN30" s="30">
        <f t="shared" ref="AN30" si="120">P30+AB30</f>
        <v>0</v>
      </c>
      <c r="AO30" s="30">
        <f t="shared" ref="AO30" si="121">Q30+AC30</f>
        <v>0</v>
      </c>
      <c r="AP30" s="30">
        <f t="shared" ref="AP30" si="122">R30+AD30</f>
        <v>0</v>
      </c>
      <c r="AQ30" s="31">
        <f t="shared" ref="AQ30" si="123">S30+AE30</f>
        <v>0</v>
      </c>
      <c r="AR30" s="206"/>
      <c r="AS30" s="108">
        <v>342</v>
      </c>
      <c r="AT30" s="194">
        <f>SUMIFS($H$16:$H$280,$C$16:$C$280,$AS30)</f>
        <v>0</v>
      </c>
      <c r="AU30" s="194">
        <f>SUMIFS($T$16:$T$280,$C$16:$C$280,$AS30)</f>
        <v>0</v>
      </c>
      <c r="AV30" s="194">
        <f>SUMIFS($AF$16:$AF$280,$C$16:$C$280,$AS30)</f>
        <v>0</v>
      </c>
      <c r="AW30" s="73"/>
      <c r="AX30" s="89"/>
      <c r="AY30" s="89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</row>
    <row r="31" spans="1:136" s="73" customFormat="1" ht="15.75" customHeight="1" x14ac:dyDescent="0.25">
      <c r="A31" s="563">
        <v>35</v>
      </c>
      <c r="B31" s="564"/>
      <c r="C31" s="90"/>
      <c r="D31" s="565" t="s">
        <v>9</v>
      </c>
      <c r="E31" s="565"/>
      <c r="F31" s="565"/>
      <c r="G31" s="566"/>
      <c r="H31" s="75">
        <f>SUM(I31:S31)</f>
        <v>0</v>
      </c>
      <c r="I31" s="77">
        <f>I32</f>
        <v>0</v>
      </c>
      <c r="J31" s="61">
        <f t="shared" ref="J31:S31" si="124">J32</f>
        <v>0</v>
      </c>
      <c r="K31" s="79">
        <f t="shared" si="124"/>
        <v>0</v>
      </c>
      <c r="L31" s="301">
        <f t="shared" si="124"/>
        <v>0</v>
      </c>
      <c r="M31" s="95">
        <f t="shared" si="124"/>
        <v>0</v>
      </c>
      <c r="N31" s="78">
        <f t="shared" si="124"/>
        <v>0</v>
      </c>
      <c r="O31" s="78">
        <f t="shared" si="124"/>
        <v>0</v>
      </c>
      <c r="P31" s="78">
        <f t="shared" si="124"/>
        <v>0</v>
      </c>
      <c r="Q31" s="78">
        <f t="shared" si="124"/>
        <v>0</v>
      </c>
      <c r="R31" s="78">
        <f t="shared" si="124"/>
        <v>0</v>
      </c>
      <c r="S31" s="79">
        <f t="shared" si="124"/>
        <v>0</v>
      </c>
      <c r="T31" s="237">
        <f>SUM(U31:AE31)</f>
        <v>0</v>
      </c>
      <c r="U31" s="77">
        <f>U32</f>
        <v>0</v>
      </c>
      <c r="V31" s="61">
        <f t="shared" ref="V31:AE31" si="125">V32</f>
        <v>0</v>
      </c>
      <c r="W31" s="79">
        <f t="shared" si="125"/>
        <v>0</v>
      </c>
      <c r="X31" s="301">
        <f t="shared" si="125"/>
        <v>0</v>
      </c>
      <c r="Y31" s="95">
        <f t="shared" si="125"/>
        <v>0</v>
      </c>
      <c r="Z31" s="78">
        <f t="shared" si="125"/>
        <v>0</v>
      </c>
      <c r="AA31" s="78">
        <f t="shared" si="125"/>
        <v>0</v>
      </c>
      <c r="AB31" s="78">
        <f t="shared" si="125"/>
        <v>0</v>
      </c>
      <c r="AC31" s="78">
        <f t="shared" si="125"/>
        <v>0</v>
      </c>
      <c r="AD31" s="78">
        <f t="shared" si="125"/>
        <v>0</v>
      </c>
      <c r="AE31" s="79">
        <f t="shared" si="125"/>
        <v>0</v>
      </c>
      <c r="AF31" s="262">
        <f>SUM(AG31:AQ31)</f>
        <v>0</v>
      </c>
      <c r="AG31" s="77">
        <f>AG32</f>
        <v>0</v>
      </c>
      <c r="AH31" s="61">
        <f t="shared" ref="AH31:AQ31" si="126">AH32</f>
        <v>0</v>
      </c>
      <c r="AI31" s="79">
        <f t="shared" si="126"/>
        <v>0</v>
      </c>
      <c r="AJ31" s="301">
        <f t="shared" si="126"/>
        <v>0</v>
      </c>
      <c r="AK31" s="95">
        <f t="shared" si="126"/>
        <v>0</v>
      </c>
      <c r="AL31" s="78">
        <f t="shared" si="126"/>
        <v>0</v>
      </c>
      <c r="AM31" s="78">
        <f t="shared" si="126"/>
        <v>0</v>
      </c>
      <c r="AN31" s="78">
        <f t="shared" si="126"/>
        <v>0</v>
      </c>
      <c r="AO31" s="78">
        <f t="shared" si="126"/>
        <v>0</v>
      </c>
      <c r="AP31" s="78">
        <f t="shared" si="126"/>
        <v>0</v>
      </c>
      <c r="AQ31" s="79">
        <f t="shared" si="126"/>
        <v>0</v>
      </c>
      <c r="AR31" s="206"/>
      <c r="AS31" s="108">
        <v>343</v>
      </c>
      <c r="AT31" s="194">
        <f>SUMIFS($H$16:$H$280,$C$16:$C$280,$AS31)</f>
        <v>9000</v>
      </c>
      <c r="AU31" s="194">
        <f>SUMIFS($T$16:$T$280,$C$16:$C$280,$AS31)</f>
        <v>0</v>
      </c>
      <c r="AV31" s="194">
        <f>SUMIFS($AF$16:$AF$280,$C$16:$C$280,$AS31)</f>
        <v>9000</v>
      </c>
      <c r="AW31" s="72"/>
      <c r="AX31" s="89"/>
      <c r="AY31" s="89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</row>
    <row r="32" spans="1:136" s="72" customFormat="1" ht="25.15" customHeight="1" x14ac:dyDescent="0.25">
      <c r="A32" s="230"/>
      <c r="B32" s="179"/>
      <c r="C32" s="179">
        <v>353</v>
      </c>
      <c r="D32" s="567" t="s">
        <v>283</v>
      </c>
      <c r="E32" s="567"/>
      <c r="F32" s="567"/>
      <c r="G32" s="568"/>
      <c r="H32" s="76">
        <f>SUM(I32:S32)</f>
        <v>0</v>
      </c>
      <c r="I32" s="80"/>
      <c r="J32" s="94"/>
      <c r="K32" s="82"/>
      <c r="L32" s="302"/>
      <c r="M32" s="118"/>
      <c r="N32" s="81"/>
      <c r="O32" s="81"/>
      <c r="P32" s="81"/>
      <c r="Q32" s="81"/>
      <c r="R32" s="81"/>
      <c r="S32" s="82"/>
      <c r="T32" s="487">
        <f>SUM(U32:AE32)</f>
        <v>0</v>
      </c>
      <c r="U32" s="80"/>
      <c r="V32" s="94"/>
      <c r="W32" s="82"/>
      <c r="X32" s="302"/>
      <c r="Y32" s="118"/>
      <c r="Z32" s="81"/>
      <c r="AA32" s="81"/>
      <c r="AB32" s="81"/>
      <c r="AC32" s="81"/>
      <c r="AD32" s="81"/>
      <c r="AE32" s="82"/>
      <c r="AF32" s="109">
        <f t="shared" ref="AF32" si="127">SUM(AG32:AQ32)</f>
        <v>0</v>
      </c>
      <c r="AG32" s="29">
        <f>I32+U32</f>
        <v>0</v>
      </c>
      <c r="AH32" s="92">
        <f t="shared" ref="AH32" si="128">J32+V32</f>
        <v>0</v>
      </c>
      <c r="AI32" s="31">
        <f t="shared" ref="AI32" si="129">K32+W32</f>
        <v>0</v>
      </c>
      <c r="AJ32" s="326">
        <f t="shared" ref="AJ32" si="130">L32+X32</f>
        <v>0</v>
      </c>
      <c r="AK32" s="290">
        <f t="shared" ref="AK32" si="131">M32+Y32</f>
        <v>0</v>
      </c>
      <c r="AL32" s="30">
        <f t="shared" ref="AL32" si="132">N32+Z32</f>
        <v>0</v>
      </c>
      <c r="AM32" s="30">
        <f t="shared" ref="AM32" si="133">O32+AA32</f>
        <v>0</v>
      </c>
      <c r="AN32" s="30">
        <f t="shared" ref="AN32" si="134">P32+AB32</f>
        <v>0</v>
      </c>
      <c r="AO32" s="30">
        <f t="shared" ref="AO32" si="135">Q32+AC32</f>
        <v>0</v>
      </c>
      <c r="AP32" s="30">
        <f t="shared" ref="AP32" si="136">R32+AD32</f>
        <v>0</v>
      </c>
      <c r="AQ32" s="31">
        <f t="shared" ref="AQ32" si="137">S32+AE32</f>
        <v>0</v>
      </c>
      <c r="AR32" s="206"/>
      <c r="AS32" s="108"/>
      <c r="AT32" s="194"/>
      <c r="AU32" s="194"/>
      <c r="AV32" s="194"/>
      <c r="AX32" s="89"/>
      <c r="AY32" s="89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3" customFormat="1" ht="27.6" customHeight="1" x14ac:dyDescent="0.25">
      <c r="A33" s="563">
        <v>36</v>
      </c>
      <c r="B33" s="564"/>
      <c r="C33" s="90"/>
      <c r="D33" s="565" t="s">
        <v>260</v>
      </c>
      <c r="E33" s="565"/>
      <c r="F33" s="565"/>
      <c r="G33" s="566"/>
      <c r="H33" s="75">
        <f t="shared" si="85"/>
        <v>0</v>
      </c>
      <c r="I33" s="77">
        <f>I34</f>
        <v>0</v>
      </c>
      <c r="J33" s="61">
        <f t="shared" ref="J33:S33" si="138">J34</f>
        <v>0</v>
      </c>
      <c r="K33" s="79">
        <f t="shared" si="138"/>
        <v>0</v>
      </c>
      <c r="L33" s="301">
        <f t="shared" si="138"/>
        <v>0</v>
      </c>
      <c r="M33" s="95">
        <f t="shared" si="138"/>
        <v>0</v>
      </c>
      <c r="N33" s="78">
        <f t="shared" si="138"/>
        <v>0</v>
      </c>
      <c r="O33" s="78">
        <f t="shared" si="138"/>
        <v>0</v>
      </c>
      <c r="P33" s="78">
        <f t="shared" si="138"/>
        <v>0</v>
      </c>
      <c r="Q33" s="78">
        <f t="shared" si="138"/>
        <v>0</v>
      </c>
      <c r="R33" s="78">
        <f t="shared" si="138"/>
        <v>0</v>
      </c>
      <c r="S33" s="79">
        <f t="shared" si="138"/>
        <v>0</v>
      </c>
      <c r="T33" s="237">
        <f t="shared" si="86"/>
        <v>0</v>
      </c>
      <c r="U33" s="77">
        <f>U34</f>
        <v>0</v>
      </c>
      <c r="V33" s="61">
        <f t="shared" ref="V33:AE33" si="139">V34</f>
        <v>0</v>
      </c>
      <c r="W33" s="79">
        <f t="shared" si="139"/>
        <v>0</v>
      </c>
      <c r="X33" s="301">
        <f t="shared" si="139"/>
        <v>0</v>
      </c>
      <c r="Y33" s="95">
        <f t="shared" si="139"/>
        <v>0</v>
      </c>
      <c r="Z33" s="78">
        <f t="shared" si="139"/>
        <v>0</v>
      </c>
      <c r="AA33" s="78">
        <f t="shared" si="139"/>
        <v>0</v>
      </c>
      <c r="AB33" s="78">
        <f t="shared" si="139"/>
        <v>0</v>
      </c>
      <c r="AC33" s="78">
        <f t="shared" si="139"/>
        <v>0</v>
      </c>
      <c r="AD33" s="78">
        <f t="shared" si="139"/>
        <v>0</v>
      </c>
      <c r="AE33" s="79">
        <f t="shared" si="139"/>
        <v>0</v>
      </c>
      <c r="AF33" s="262">
        <f t="shared" si="100"/>
        <v>0</v>
      </c>
      <c r="AG33" s="315">
        <f>AG34</f>
        <v>0</v>
      </c>
      <c r="AH33" s="263">
        <f t="shared" ref="AH33:AQ33" si="140">AH34</f>
        <v>0</v>
      </c>
      <c r="AI33" s="239">
        <f t="shared" si="140"/>
        <v>0</v>
      </c>
      <c r="AJ33" s="303">
        <f t="shared" si="140"/>
        <v>0</v>
      </c>
      <c r="AK33" s="240">
        <f t="shared" si="140"/>
        <v>0</v>
      </c>
      <c r="AL33" s="241">
        <f t="shared" si="140"/>
        <v>0</v>
      </c>
      <c r="AM33" s="241">
        <f t="shared" si="140"/>
        <v>0</v>
      </c>
      <c r="AN33" s="241">
        <f t="shared" si="140"/>
        <v>0</v>
      </c>
      <c r="AO33" s="241">
        <f t="shared" si="140"/>
        <v>0</v>
      </c>
      <c r="AP33" s="241">
        <f t="shared" si="140"/>
        <v>0</v>
      </c>
      <c r="AQ33" s="239">
        <f t="shared" si="140"/>
        <v>0</v>
      </c>
      <c r="AR33" s="206"/>
      <c r="AS33" s="108">
        <v>353</v>
      </c>
      <c r="AT33" s="194">
        <f>SUMIFS($H$16:$H$280,$C$16:$C$280,$AS33)</f>
        <v>0</v>
      </c>
      <c r="AU33" s="194">
        <f>SUMIFS($T$16:$T$280,$C$16:$C$280,$AS33)</f>
        <v>0</v>
      </c>
      <c r="AV33" s="194">
        <f>SUMIFS($AF$16:$AF$280,$C$16:$C$280,$AS33)</f>
        <v>0</v>
      </c>
      <c r="AW33" s="74"/>
      <c r="AX33" s="124"/>
      <c r="AY33" s="124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0"/>
      <c r="CL33" s="190"/>
      <c r="CM33" s="190"/>
      <c r="CN33" s="190"/>
      <c r="CO33" s="190"/>
      <c r="CP33" s="190"/>
      <c r="CQ33" s="190"/>
      <c r="CR33" s="190"/>
      <c r="CS33" s="190"/>
      <c r="CT33" s="190"/>
      <c r="CU33" s="190"/>
      <c r="CV33" s="190"/>
      <c r="CW33" s="190"/>
      <c r="CX33" s="190"/>
      <c r="CY33" s="190"/>
      <c r="CZ33" s="190"/>
      <c r="DA33" s="190"/>
      <c r="DB33" s="190"/>
      <c r="DC33" s="190"/>
      <c r="DD33" s="190"/>
      <c r="DE33" s="190"/>
      <c r="DF33" s="190"/>
      <c r="DG33" s="190"/>
      <c r="DH33" s="190"/>
      <c r="DI33" s="190"/>
      <c r="DJ33" s="190"/>
      <c r="DK33" s="190"/>
      <c r="DL33" s="190"/>
      <c r="DM33" s="190"/>
      <c r="DN33" s="190"/>
      <c r="DO33" s="190"/>
      <c r="DP33" s="190"/>
      <c r="DQ33" s="190"/>
      <c r="DR33" s="190"/>
      <c r="DS33" s="190"/>
      <c r="DT33" s="190"/>
      <c r="DU33" s="190"/>
      <c r="DV33" s="190"/>
      <c r="DW33" s="190"/>
      <c r="DX33" s="190"/>
      <c r="DY33" s="190"/>
      <c r="DZ33" s="190"/>
      <c r="EA33" s="190"/>
      <c r="EB33" s="190"/>
      <c r="EC33" s="190"/>
      <c r="ED33" s="190"/>
      <c r="EE33" s="190"/>
      <c r="EF33" s="190"/>
    </row>
    <row r="34" spans="1:136" s="72" customFormat="1" ht="29.45" customHeight="1" x14ac:dyDescent="0.25">
      <c r="A34" s="230"/>
      <c r="B34" s="179"/>
      <c r="C34" s="179">
        <v>369</v>
      </c>
      <c r="D34" s="567" t="s">
        <v>184</v>
      </c>
      <c r="E34" s="567"/>
      <c r="F34" s="567"/>
      <c r="G34" s="568"/>
      <c r="H34" s="76">
        <f t="shared" si="85"/>
        <v>0</v>
      </c>
      <c r="I34" s="80"/>
      <c r="J34" s="94"/>
      <c r="K34" s="82"/>
      <c r="L34" s="302"/>
      <c r="M34" s="118"/>
      <c r="N34" s="81"/>
      <c r="O34" s="81"/>
      <c r="P34" s="81"/>
      <c r="Q34" s="81"/>
      <c r="R34" s="81"/>
      <c r="S34" s="82"/>
      <c r="T34" s="487">
        <f t="shared" si="86"/>
        <v>0</v>
      </c>
      <c r="U34" s="80"/>
      <c r="V34" s="94"/>
      <c r="W34" s="82"/>
      <c r="X34" s="302"/>
      <c r="Y34" s="118"/>
      <c r="Z34" s="81"/>
      <c r="AA34" s="81"/>
      <c r="AB34" s="81"/>
      <c r="AC34" s="81"/>
      <c r="AD34" s="81"/>
      <c r="AE34" s="82"/>
      <c r="AF34" s="109">
        <f t="shared" ref="AF34" si="141">SUM(AG34:AQ34)</f>
        <v>0</v>
      </c>
      <c r="AG34" s="29">
        <f>I34+U34</f>
        <v>0</v>
      </c>
      <c r="AH34" s="92">
        <f t="shared" ref="AH34" si="142">J34+V34</f>
        <v>0</v>
      </c>
      <c r="AI34" s="31">
        <f t="shared" ref="AI34" si="143">K34+W34</f>
        <v>0</v>
      </c>
      <c r="AJ34" s="326">
        <f t="shared" ref="AJ34" si="144">L34+X34</f>
        <v>0</v>
      </c>
      <c r="AK34" s="290">
        <f t="shared" ref="AK34" si="145">M34+Y34</f>
        <v>0</v>
      </c>
      <c r="AL34" s="30">
        <f t="shared" ref="AL34" si="146">N34+Z34</f>
        <v>0</v>
      </c>
      <c r="AM34" s="30">
        <f t="shared" ref="AM34" si="147">O34+AA34</f>
        <v>0</v>
      </c>
      <c r="AN34" s="30">
        <f t="shared" ref="AN34" si="148">P34+AB34</f>
        <v>0</v>
      </c>
      <c r="AO34" s="30">
        <f t="shared" ref="AO34" si="149">Q34+AC34</f>
        <v>0</v>
      </c>
      <c r="AP34" s="30">
        <f t="shared" ref="AP34" si="150">R34+AD34</f>
        <v>0</v>
      </c>
      <c r="AQ34" s="31">
        <f t="shared" ref="AQ34" si="151">S34+AE34</f>
        <v>0</v>
      </c>
      <c r="AR34" s="206"/>
      <c r="AS34" s="108"/>
      <c r="AT34" s="194"/>
      <c r="AU34" s="194"/>
      <c r="AV34" s="194"/>
      <c r="AW34" s="73"/>
      <c r="AX34" s="108"/>
      <c r="AY34" s="108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4" customFormat="1" ht="25.5" customHeight="1" x14ac:dyDescent="0.25">
      <c r="A35" s="483">
        <v>4</v>
      </c>
      <c r="B35" s="66"/>
      <c r="C35" s="66"/>
      <c r="D35" s="574" t="s">
        <v>17</v>
      </c>
      <c r="E35" s="574"/>
      <c r="F35" s="574"/>
      <c r="G35" s="575"/>
      <c r="H35" s="75">
        <f t="shared" si="85"/>
        <v>5450000</v>
      </c>
      <c r="I35" s="77">
        <f>I36+I42</f>
        <v>0</v>
      </c>
      <c r="J35" s="61">
        <f>J36+J42</f>
        <v>940000</v>
      </c>
      <c r="K35" s="79">
        <f t="shared" ref="K35:S35" si="152">K36+K42</f>
        <v>0</v>
      </c>
      <c r="L35" s="301">
        <f t="shared" si="152"/>
        <v>0</v>
      </c>
      <c r="M35" s="95">
        <f t="shared" si="152"/>
        <v>0</v>
      </c>
      <c r="N35" s="78">
        <f t="shared" si="152"/>
        <v>0</v>
      </c>
      <c r="O35" s="78">
        <f t="shared" si="152"/>
        <v>3025000</v>
      </c>
      <c r="P35" s="78">
        <f t="shared" si="152"/>
        <v>1485000</v>
      </c>
      <c r="Q35" s="78">
        <f t="shared" si="152"/>
        <v>0</v>
      </c>
      <c r="R35" s="78">
        <f t="shared" si="152"/>
        <v>0</v>
      </c>
      <c r="S35" s="79">
        <f t="shared" si="152"/>
        <v>0</v>
      </c>
      <c r="T35" s="237">
        <f t="shared" si="86"/>
        <v>110000</v>
      </c>
      <c r="U35" s="77">
        <f>U36+U42</f>
        <v>0</v>
      </c>
      <c r="V35" s="61">
        <f>V36+V42</f>
        <v>110000</v>
      </c>
      <c r="W35" s="79">
        <f t="shared" ref="W35:AE35" si="153">W36+W42</f>
        <v>0</v>
      </c>
      <c r="X35" s="301">
        <f t="shared" si="153"/>
        <v>0</v>
      </c>
      <c r="Y35" s="95">
        <f t="shared" si="153"/>
        <v>0</v>
      </c>
      <c r="Z35" s="78">
        <f t="shared" si="153"/>
        <v>0</v>
      </c>
      <c r="AA35" s="78">
        <f t="shared" si="153"/>
        <v>0</v>
      </c>
      <c r="AB35" s="78">
        <f t="shared" si="153"/>
        <v>0</v>
      </c>
      <c r="AC35" s="78">
        <f t="shared" si="153"/>
        <v>0</v>
      </c>
      <c r="AD35" s="78">
        <f t="shared" si="153"/>
        <v>0</v>
      </c>
      <c r="AE35" s="79">
        <f t="shared" si="153"/>
        <v>0</v>
      </c>
      <c r="AF35" s="262">
        <f t="shared" si="100"/>
        <v>5560000</v>
      </c>
      <c r="AG35" s="315">
        <f>AG36+AG42</f>
        <v>0</v>
      </c>
      <c r="AH35" s="263">
        <f>AH36+AH42</f>
        <v>1050000</v>
      </c>
      <c r="AI35" s="239">
        <f t="shared" ref="AI35:AQ35" si="154">AI36+AI42</f>
        <v>0</v>
      </c>
      <c r="AJ35" s="303">
        <f t="shared" si="154"/>
        <v>0</v>
      </c>
      <c r="AK35" s="240">
        <f t="shared" si="154"/>
        <v>0</v>
      </c>
      <c r="AL35" s="241">
        <f t="shared" si="154"/>
        <v>0</v>
      </c>
      <c r="AM35" s="241">
        <f t="shared" si="154"/>
        <v>3025000</v>
      </c>
      <c r="AN35" s="241">
        <f t="shared" si="154"/>
        <v>1485000</v>
      </c>
      <c r="AO35" s="241">
        <f t="shared" si="154"/>
        <v>0</v>
      </c>
      <c r="AP35" s="241">
        <f t="shared" si="154"/>
        <v>0</v>
      </c>
      <c r="AQ35" s="239">
        <f t="shared" si="154"/>
        <v>0</v>
      </c>
      <c r="AR35" s="206"/>
      <c r="AS35" s="108">
        <v>368</v>
      </c>
      <c r="AT35" s="194">
        <f>SUMIFS($H$16:$H$280,$C$16:$C$280,$AS35)</f>
        <v>0</v>
      </c>
      <c r="AU35" s="194">
        <f>SUMIFS($T$16:$T$280,$C$16:$C$280,$AS35)</f>
        <v>0</v>
      </c>
      <c r="AV35" s="194">
        <f>SUMIFS($AF$16:$AF$280,$C$16:$C$280,$AS35)</f>
        <v>0</v>
      </c>
      <c r="AW35" s="72"/>
      <c r="AX35" s="108"/>
      <c r="AY35" s="108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92"/>
      <c r="BW35" s="192"/>
      <c r="BX35" s="192"/>
      <c r="BY35" s="192"/>
      <c r="BZ35" s="192"/>
      <c r="CA35" s="192"/>
      <c r="CB35" s="192"/>
      <c r="CC35" s="192"/>
      <c r="CD35" s="192"/>
      <c r="CE35" s="192"/>
      <c r="CF35" s="192"/>
      <c r="CG35" s="192"/>
      <c r="CH35" s="192"/>
      <c r="CI35" s="192"/>
      <c r="CJ35" s="192"/>
      <c r="CK35" s="192"/>
      <c r="CL35" s="192"/>
      <c r="CM35" s="192"/>
      <c r="CN35" s="192"/>
      <c r="CO35" s="192"/>
      <c r="CP35" s="192"/>
      <c r="CQ35" s="192"/>
      <c r="CR35" s="192"/>
      <c r="CS35" s="192"/>
      <c r="CT35" s="192"/>
      <c r="CU35" s="192"/>
      <c r="CV35" s="192"/>
      <c r="CW35" s="192"/>
      <c r="CX35" s="192"/>
      <c r="CY35" s="192"/>
      <c r="CZ35" s="192"/>
      <c r="DA35" s="192"/>
      <c r="DB35" s="192"/>
      <c r="DC35" s="192"/>
      <c r="DD35" s="192"/>
      <c r="DE35" s="192"/>
      <c r="DF35" s="192"/>
      <c r="DG35" s="192"/>
      <c r="DH35" s="192"/>
      <c r="DI35" s="192"/>
      <c r="DJ35" s="192"/>
      <c r="DK35" s="192"/>
      <c r="DL35" s="192"/>
      <c r="DM35" s="192"/>
      <c r="DN35" s="192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</row>
    <row r="36" spans="1:136" s="73" customFormat="1" ht="24.75" customHeight="1" x14ac:dyDescent="0.25">
      <c r="A36" s="563">
        <v>42</v>
      </c>
      <c r="B36" s="564"/>
      <c r="C36" s="484"/>
      <c r="D36" s="565" t="s">
        <v>45</v>
      </c>
      <c r="E36" s="565"/>
      <c r="F36" s="565"/>
      <c r="G36" s="566"/>
      <c r="H36" s="75">
        <f>SUM(I36:S36)</f>
        <v>0</v>
      </c>
      <c r="I36" s="77">
        <f>SUM(I37:I41)</f>
        <v>0</v>
      </c>
      <c r="J36" s="61">
        <f>SUM(J37:J41)</f>
        <v>0</v>
      </c>
      <c r="K36" s="79">
        <f t="shared" ref="K36:S36" si="155">SUM(K37:K41)</f>
        <v>0</v>
      </c>
      <c r="L36" s="301">
        <f t="shared" si="155"/>
        <v>0</v>
      </c>
      <c r="M36" s="95">
        <f t="shared" si="155"/>
        <v>0</v>
      </c>
      <c r="N36" s="78">
        <f t="shared" si="155"/>
        <v>0</v>
      </c>
      <c r="O36" s="78">
        <f t="shared" si="155"/>
        <v>0</v>
      </c>
      <c r="P36" s="78">
        <f t="shared" si="155"/>
        <v>0</v>
      </c>
      <c r="Q36" s="78">
        <f t="shared" si="155"/>
        <v>0</v>
      </c>
      <c r="R36" s="78">
        <f t="shared" si="155"/>
        <v>0</v>
      </c>
      <c r="S36" s="79">
        <f t="shared" si="155"/>
        <v>0</v>
      </c>
      <c r="T36" s="237">
        <f>SUM(U36:AE36)</f>
        <v>0</v>
      </c>
      <c r="U36" s="77">
        <f>SUM(U37:U41)</f>
        <v>0</v>
      </c>
      <c r="V36" s="61">
        <f>SUM(V37:V41)</f>
        <v>0</v>
      </c>
      <c r="W36" s="79">
        <f t="shared" ref="W36:AE36" si="156">SUM(W37:W41)</f>
        <v>0</v>
      </c>
      <c r="X36" s="301">
        <f t="shared" si="156"/>
        <v>0</v>
      </c>
      <c r="Y36" s="95">
        <f t="shared" si="156"/>
        <v>0</v>
      </c>
      <c r="Z36" s="78">
        <f t="shared" si="156"/>
        <v>0</v>
      </c>
      <c r="AA36" s="78">
        <f t="shared" si="156"/>
        <v>0</v>
      </c>
      <c r="AB36" s="78">
        <f t="shared" si="156"/>
        <v>0</v>
      </c>
      <c r="AC36" s="78">
        <f t="shared" si="156"/>
        <v>0</v>
      </c>
      <c r="AD36" s="78">
        <f t="shared" si="156"/>
        <v>0</v>
      </c>
      <c r="AE36" s="79">
        <f t="shared" si="156"/>
        <v>0</v>
      </c>
      <c r="AF36" s="262">
        <f>SUM(AG36:AQ36)</f>
        <v>0</v>
      </c>
      <c r="AG36" s="315">
        <f>SUM(AG37:AG41)</f>
        <v>0</v>
      </c>
      <c r="AH36" s="263">
        <f>SUM(AH37:AH41)</f>
        <v>0</v>
      </c>
      <c r="AI36" s="239">
        <f t="shared" ref="AI36:AQ36" si="157">SUM(AI37:AI41)</f>
        <v>0</v>
      </c>
      <c r="AJ36" s="303">
        <f t="shared" si="157"/>
        <v>0</v>
      </c>
      <c r="AK36" s="240">
        <f t="shared" si="157"/>
        <v>0</v>
      </c>
      <c r="AL36" s="241">
        <f t="shared" si="157"/>
        <v>0</v>
      </c>
      <c r="AM36" s="241">
        <f t="shared" si="157"/>
        <v>0</v>
      </c>
      <c r="AN36" s="241">
        <f t="shared" si="157"/>
        <v>0</v>
      </c>
      <c r="AO36" s="241">
        <f t="shared" si="157"/>
        <v>0</v>
      </c>
      <c r="AP36" s="241">
        <f t="shared" si="157"/>
        <v>0</v>
      </c>
      <c r="AQ36" s="239">
        <f t="shared" si="157"/>
        <v>0</v>
      </c>
      <c r="AR36" s="206"/>
      <c r="AS36" s="488">
        <v>369</v>
      </c>
      <c r="AT36" s="194">
        <f>SUMIFS($H$16:$H$280,$C$16:$C$280,$AS36)</f>
        <v>0</v>
      </c>
      <c r="AU36" s="194">
        <f>SUMIFS($T$16:$T$280,$C$16:$C$280,$AS36)</f>
        <v>0</v>
      </c>
      <c r="AV36" s="194">
        <f>SUMIFS($AF$16:$AF$280,$C$16:$C$280,$AS36)</f>
        <v>0</v>
      </c>
      <c r="AW36" s="72"/>
      <c r="AX36" s="244"/>
      <c r="AY36" s="244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</row>
    <row r="37" spans="1:136" s="72" customFormat="1" ht="15.75" customHeight="1" x14ac:dyDescent="0.25">
      <c r="A37" s="230"/>
      <c r="B37" s="179"/>
      <c r="C37" s="179">
        <v>421</v>
      </c>
      <c r="D37" s="567" t="s">
        <v>71</v>
      </c>
      <c r="E37" s="567"/>
      <c r="F37" s="567"/>
      <c r="G37" s="568"/>
      <c r="H37" s="76">
        <f>SUM(I37:S37)</f>
        <v>0</v>
      </c>
      <c r="I37" s="80"/>
      <c r="J37" s="94"/>
      <c r="K37" s="82"/>
      <c r="L37" s="302"/>
      <c r="M37" s="118"/>
      <c r="N37" s="81"/>
      <c r="O37" s="81"/>
      <c r="P37" s="81"/>
      <c r="Q37" s="81"/>
      <c r="R37" s="81"/>
      <c r="S37" s="82"/>
      <c r="T37" s="487">
        <f>SUM(U37:AE37)</f>
        <v>0</v>
      </c>
      <c r="U37" s="80"/>
      <c r="V37" s="94"/>
      <c r="W37" s="82"/>
      <c r="X37" s="302"/>
      <c r="Y37" s="118"/>
      <c r="Z37" s="81"/>
      <c r="AA37" s="81"/>
      <c r="AB37" s="81"/>
      <c r="AC37" s="81"/>
      <c r="AD37" s="81"/>
      <c r="AE37" s="82"/>
      <c r="AF37" s="109">
        <f t="shared" ref="AF37" si="158">SUM(AG37:AQ37)</f>
        <v>0</v>
      </c>
      <c r="AG37" s="29">
        <f>I37+U37</f>
        <v>0</v>
      </c>
      <c r="AH37" s="92">
        <f t="shared" ref="AH37" si="159">J37+V37</f>
        <v>0</v>
      </c>
      <c r="AI37" s="31">
        <f t="shared" ref="AI37" si="160">K37+W37</f>
        <v>0</v>
      </c>
      <c r="AJ37" s="326">
        <f t="shared" ref="AJ37" si="161">L37+X37</f>
        <v>0</v>
      </c>
      <c r="AK37" s="290">
        <f t="shared" ref="AK37" si="162">M37+Y37</f>
        <v>0</v>
      </c>
      <c r="AL37" s="30">
        <f t="shared" ref="AL37" si="163">N37+Z37</f>
        <v>0</v>
      </c>
      <c r="AM37" s="30">
        <f t="shared" ref="AM37" si="164">O37+AA37</f>
        <v>0</v>
      </c>
      <c r="AN37" s="30">
        <f t="shared" ref="AN37" si="165">P37+AB37</f>
        <v>0</v>
      </c>
      <c r="AO37" s="30">
        <f t="shared" ref="AO37" si="166">Q37+AC37</f>
        <v>0</v>
      </c>
      <c r="AP37" s="30">
        <f t="shared" ref="AP37" si="167">R37+AD37</f>
        <v>0</v>
      </c>
      <c r="AQ37" s="31">
        <f t="shared" ref="AQ37" si="168">S37+AE37</f>
        <v>0</v>
      </c>
      <c r="AR37" s="206"/>
      <c r="AS37" s="488"/>
      <c r="AT37" s="194"/>
      <c r="AU37" s="194"/>
      <c r="AV37" s="194"/>
      <c r="AX37" s="107"/>
      <c r="AY37" s="107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</row>
    <row r="38" spans="1:136" s="72" customFormat="1" ht="15" customHeight="1" x14ac:dyDescent="0.25">
      <c r="A38" s="230"/>
      <c r="B38" s="179"/>
      <c r="C38" s="179">
        <v>422</v>
      </c>
      <c r="D38" s="567" t="s">
        <v>11</v>
      </c>
      <c r="E38" s="567"/>
      <c r="F38" s="567"/>
      <c r="G38" s="568"/>
      <c r="H38" s="76">
        <f>SUM(I38:S38)</f>
        <v>0</v>
      </c>
      <c r="I38" s="80"/>
      <c r="J38" s="94"/>
      <c r="K38" s="82"/>
      <c r="L38" s="302"/>
      <c r="M38" s="118"/>
      <c r="N38" s="81"/>
      <c r="O38" s="81"/>
      <c r="P38" s="81"/>
      <c r="Q38" s="81"/>
      <c r="R38" s="81"/>
      <c r="S38" s="82"/>
      <c r="T38" s="487">
        <f>SUM(U38:AE38)</f>
        <v>0</v>
      </c>
      <c r="U38" s="80"/>
      <c r="V38" s="94"/>
      <c r="W38" s="82"/>
      <c r="X38" s="302"/>
      <c r="Y38" s="118"/>
      <c r="Z38" s="81"/>
      <c r="AA38" s="81"/>
      <c r="AB38" s="81"/>
      <c r="AC38" s="81"/>
      <c r="AD38" s="81"/>
      <c r="AE38" s="82"/>
      <c r="AF38" s="109">
        <f t="shared" ref="AF38" si="169">SUM(AG38:AQ38)</f>
        <v>0</v>
      </c>
      <c r="AG38" s="29">
        <f>I38+U38</f>
        <v>0</v>
      </c>
      <c r="AH38" s="92">
        <f t="shared" ref="AH38" si="170">J38+V38</f>
        <v>0</v>
      </c>
      <c r="AI38" s="31">
        <f t="shared" ref="AI38" si="171">K38+W38</f>
        <v>0</v>
      </c>
      <c r="AJ38" s="326">
        <f t="shared" ref="AJ38" si="172">L38+X38</f>
        <v>0</v>
      </c>
      <c r="AK38" s="290">
        <f t="shared" ref="AK38" si="173">M38+Y38</f>
        <v>0</v>
      </c>
      <c r="AL38" s="30">
        <f t="shared" ref="AL38" si="174">N38+Z38</f>
        <v>0</v>
      </c>
      <c r="AM38" s="30">
        <f t="shared" ref="AM38" si="175">O38+AA38</f>
        <v>0</v>
      </c>
      <c r="AN38" s="30">
        <f t="shared" ref="AN38" si="176">P38+AB38</f>
        <v>0</v>
      </c>
      <c r="AO38" s="30">
        <f t="shared" ref="AO38" si="177">Q38+AC38</f>
        <v>0</v>
      </c>
      <c r="AP38" s="30">
        <f t="shared" ref="AP38" si="178">R38+AD38</f>
        <v>0</v>
      </c>
      <c r="AQ38" s="31">
        <f t="shared" ref="AQ38" si="179">S38+AE38</f>
        <v>0</v>
      </c>
      <c r="AR38" s="206"/>
      <c r="AS38" s="488">
        <v>381</v>
      </c>
      <c r="AT38" s="194">
        <f>SUMIFS($H$16:$H$280,$C$16:$C$280,$AS38)</f>
        <v>0</v>
      </c>
      <c r="AU38" s="194">
        <f>SUMIFS($T$16:$T$280,$C$16:$C$280,$AS38)</f>
        <v>0</v>
      </c>
      <c r="AV38" s="194">
        <f>SUMIFS($AF$16:$AF$280,$C$16:$C$280,$AS38)</f>
        <v>0</v>
      </c>
      <c r="AX38" s="193"/>
      <c r="AY38" s="193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customHeight="1" x14ac:dyDescent="0.25">
      <c r="A39" s="230"/>
      <c r="B39" s="179"/>
      <c r="C39" s="179">
        <v>423</v>
      </c>
      <c r="D39" s="567" t="s">
        <v>89</v>
      </c>
      <c r="E39" s="567"/>
      <c r="F39" s="567"/>
      <c r="G39" s="568"/>
      <c r="H39" s="76">
        <f t="shared" ref="H39:H44" si="180">SUM(I39:S39)</f>
        <v>0</v>
      </c>
      <c r="I39" s="80"/>
      <c r="J39" s="94"/>
      <c r="K39" s="82"/>
      <c r="L39" s="302"/>
      <c r="M39" s="118"/>
      <c r="N39" s="81"/>
      <c r="O39" s="81"/>
      <c r="P39" s="81"/>
      <c r="Q39" s="81"/>
      <c r="R39" s="81"/>
      <c r="S39" s="82"/>
      <c r="T39" s="487">
        <f t="shared" ref="T39:T44" si="181">SUM(U39:AE39)</f>
        <v>0</v>
      </c>
      <c r="U39" s="80"/>
      <c r="V39" s="94"/>
      <c r="W39" s="82"/>
      <c r="X39" s="302"/>
      <c r="Y39" s="118"/>
      <c r="Z39" s="81"/>
      <c r="AA39" s="81"/>
      <c r="AB39" s="81"/>
      <c r="AC39" s="81"/>
      <c r="AD39" s="81"/>
      <c r="AE39" s="82"/>
      <c r="AF39" s="109">
        <f t="shared" ref="AF39" si="182">SUM(AG39:AQ39)</f>
        <v>0</v>
      </c>
      <c r="AG39" s="29">
        <f>I39+U39</f>
        <v>0</v>
      </c>
      <c r="AH39" s="92">
        <f t="shared" ref="AH39" si="183">J39+V39</f>
        <v>0</v>
      </c>
      <c r="AI39" s="31">
        <f t="shared" ref="AI39" si="184">K39+W39</f>
        <v>0</v>
      </c>
      <c r="AJ39" s="326">
        <f t="shared" ref="AJ39" si="185">L39+X39</f>
        <v>0</v>
      </c>
      <c r="AK39" s="290">
        <f t="shared" ref="AK39" si="186">M39+Y39</f>
        <v>0</v>
      </c>
      <c r="AL39" s="30">
        <f t="shared" ref="AL39" si="187">N39+Z39</f>
        <v>0</v>
      </c>
      <c r="AM39" s="30">
        <f t="shared" ref="AM39" si="188">O39+AA39</f>
        <v>0</v>
      </c>
      <c r="AN39" s="30">
        <f t="shared" ref="AN39" si="189">P39+AB39</f>
        <v>0</v>
      </c>
      <c r="AO39" s="30">
        <f t="shared" ref="AO39" si="190">Q39+AC39</f>
        <v>0</v>
      </c>
      <c r="AP39" s="30">
        <f t="shared" ref="AP39" si="191">R39+AD39</f>
        <v>0</v>
      </c>
      <c r="AQ39" s="31">
        <f t="shared" ref="AQ39" si="192">S39+AE39</f>
        <v>0</v>
      </c>
      <c r="AR39" s="206"/>
      <c r="AS39" s="244"/>
      <c r="AT39" s="194"/>
      <c r="AU39" s="194"/>
      <c r="AV39" s="194"/>
      <c r="AX39" s="193"/>
      <c r="AY39" s="193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72" customFormat="1" ht="15" x14ac:dyDescent="0.25">
      <c r="A40" s="225"/>
      <c r="B40" s="279"/>
      <c r="C40" s="279">
        <v>424</v>
      </c>
      <c r="D40" s="567" t="s">
        <v>46</v>
      </c>
      <c r="E40" s="567"/>
      <c r="F40" s="567"/>
      <c r="G40" s="568"/>
      <c r="H40" s="76">
        <f t="shared" si="180"/>
        <v>0</v>
      </c>
      <c r="I40" s="80"/>
      <c r="J40" s="94"/>
      <c r="K40" s="82"/>
      <c r="L40" s="302"/>
      <c r="M40" s="118"/>
      <c r="N40" s="81"/>
      <c r="O40" s="81"/>
      <c r="P40" s="81"/>
      <c r="Q40" s="81"/>
      <c r="R40" s="81"/>
      <c r="S40" s="82"/>
      <c r="T40" s="487">
        <f t="shared" si="181"/>
        <v>0</v>
      </c>
      <c r="U40" s="80"/>
      <c r="V40" s="94"/>
      <c r="W40" s="82"/>
      <c r="X40" s="302"/>
      <c r="Y40" s="118"/>
      <c r="Z40" s="81"/>
      <c r="AA40" s="81"/>
      <c r="AB40" s="81"/>
      <c r="AC40" s="81"/>
      <c r="AD40" s="81"/>
      <c r="AE40" s="82"/>
      <c r="AF40" s="109">
        <f t="shared" ref="AF40" si="193">SUM(AG40:AQ40)</f>
        <v>0</v>
      </c>
      <c r="AG40" s="29">
        <f>I40+U40</f>
        <v>0</v>
      </c>
      <c r="AH40" s="92">
        <f t="shared" ref="AH40" si="194">J40+V40</f>
        <v>0</v>
      </c>
      <c r="AI40" s="31">
        <f t="shared" ref="AI40" si="195">K40+W40</f>
        <v>0</v>
      </c>
      <c r="AJ40" s="326">
        <f t="shared" ref="AJ40" si="196">L40+X40</f>
        <v>0</v>
      </c>
      <c r="AK40" s="290">
        <f t="shared" ref="AK40" si="197">M40+Y40</f>
        <v>0</v>
      </c>
      <c r="AL40" s="30">
        <f t="shared" ref="AL40" si="198">N40+Z40</f>
        <v>0</v>
      </c>
      <c r="AM40" s="30">
        <f t="shared" ref="AM40" si="199">O40+AA40</f>
        <v>0</v>
      </c>
      <c r="AN40" s="30">
        <f t="shared" ref="AN40" si="200">P40+AB40</f>
        <v>0</v>
      </c>
      <c r="AO40" s="30">
        <f t="shared" ref="AO40" si="201">Q40+AC40</f>
        <v>0</v>
      </c>
      <c r="AP40" s="30">
        <f t="shared" ref="AP40" si="202">R40+AD40</f>
        <v>0</v>
      </c>
      <c r="AQ40" s="31">
        <f t="shared" ref="AQ40" si="203">S40+AE40</f>
        <v>0</v>
      </c>
      <c r="AR40" s="206"/>
      <c r="AS40" s="107">
        <v>421</v>
      </c>
      <c r="AT40" s="194">
        <f>SUMIFS($H$16:$H$280,$C$16:$C$280,$AS40)</f>
        <v>0</v>
      </c>
      <c r="AU40" s="194">
        <f>SUMIFS($T$16:$T$280,$C$16:$C$280,$AS40)</f>
        <v>0</v>
      </c>
      <c r="AV40" s="194">
        <f>SUMIFS($AF$16:$AF$280,$C$16:$C$280,$AS40)</f>
        <v>0</v>
      </c>
      <c r="AW40" s="89"/>
      <c r="AX40" s="124"/>
      <c r="AY40" s="124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</row>
    <row r="41" spans="1:136" s="72" customFormat="1" ht="15" customHeight="1" x14ac:dyDescent="0.25">
      <c r="A41" s="230"/>
      <c r="B41" s="179"/>
      <c r="C41" s="179">
        <v>426</v>
      </c>
      <c r="D41" s="567" t="s">
        <v>85</v>
      </c>
      <c r="E41" s="567"/>
      <c r="F41" s="567"/>
      <c r="G41" s="568"/>
      <c r="H41" s="76">
        <f t="shared" si="180"/>
        <v>0</v>
      </c>
      <c r="I41" s="80"/>
      <c r="J41" s="94"/>
      <c r="K41" s="82"/>
      <c r="L41" s="302"/>
      <c r="M41" s="118"/>
      <c r="N41" s="81"/>
      <c r="O41" s="81"/>
      <c r="P41" s="81"/>
      <c r="Q41" s="81"/>
      <c r="R41" s="81"/>
      <c r="S41" s="82"/>
      <c r="T41" s="487">
        <f t="shared" si="181"/>
        <v>0</v>
      </c>
      <c r="U41" s="80"/>
      <c r="V41" s="94"/>
      <c r="W41" s="82"/>
      <c r="X41" s="302"/>
      <c r="Y41" s="118"/>
      <c r="Z41" s="81"/>
      <c r="AA41" s="81"/>
      <c r="AB41" s="81"/>
      <c r="AC41" s="81"/>
      <c r="AD41" s="81"/>
      <c r="AE41" s="82"/>
      <c r="AF41" s="109">
        <f t="shared" ref="AF41" si="204">SUM(AG41:AQ41)</f>
        <v>0</v>
      </c>
      <c r="AG41" s="29">
        <f>I41+U41</f>
        <v>0</v>
      </c>
      <c r="AH41" s="92">
        <f t="shared" ref="AH41" si="205">J41+V41</f>
        <v>0</v>
      </c>
      <c r="AI41" s="31">
        <f t="shared" ref="AI41" si="206">K41+W41</f>
        <v>0</v>
      </c>
      <c r="AJ41" s="326">
        <f t="shared" ref="AJ41" si="207">L41+X41</f>
        <v>0</v>
      </c>
      <c r="AK41" s="290">
        <f t="shared" ref="AK41" si="208">M41+Y41</f>
        <v>0</v>
      </c>
      <c r="AL41" s="30">
        <f t="shared" ref="AL41" si="209">N41+Z41</f>
        <v>0</v>
      </c>
      <c r="AM41" s="30">
        <f t="shared" ref="AM41" si="210">O41+AA41</f>
        <v>0</v>
      </c>
      <c r="AN41" s="30">
        <f t="shared" ref="AN41" si="211">P41+AB41</f>
        <v>0</v>
      </c>
      <c r="AO41" s="30">
        <f t="shared" ref="AO41" si="212">Q41+AC41</f>
        <v>0</v>
      </c>
      <c r="AP41" s="30">
        <f t="shared" ref="AP41" si="213">R41+AD41</f>
        <v>0</v>
      </c>
      <c r="AQ41" s="31">
        <f t="shared" ref="AQ41" si="214">S41+AE41</f>
        <v>0</v>
      </c>
      <c r="AR41" s="206"/>
      <c r="AS41" s="107">
        <v>422</v>
      </c>
      <c r="AT41" s="194">
        <f>SUMIFS($H$16:$H$280,$C$16:$C$280,$AS41)</f>
        <v>50000</v>
      </c>
      <c r="AU41" s="194">
        <f>SUMIFS($T$16:$T$280,$C$16:$C$280,$AS41)</f>
        <v>134653</v>
      </c>
      <c r="AV41" s="194">
        <f>SUMIFS($AF$16:$AF$280,$C$16:$C$280,$AS41)</f>
        <v>184653</v>
      </c>
      <c r="AX41" s="108"/>
      <c r="AY41" s="108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89" customFormat="1" ht="26.25" customHeight="1" x14ac:dyDescent="0.25">
      <c r="A42" s="515">
        <v>45</v>
      </c>
      <c r="B42" s="516"/>
      <c r="C42" s="482"/>
      <c r="D42" s="517" t="s">
        <v>86</v>
      </c>
      <c r="E42" s="517"/>
      <c r="F42" s="517"/>
      <c r="G42" s="518"/>
      <c r="H42" s="237">
        <f t="shared" si="180"/>
        <v>5450000</v>
      </c>
      <c r="I42" s="263">
        <f t="shared" ref="I42:S42" si="215">I43+I44</f>
        <v>0</v>
      </c>
      <c r="J42" s="263">
        <f t="shared" si="215"/>
        <v>940000</v>
      </c>
      <c r="K42" s="239">
        <f t="shared" si="215"/>
        <v>0</v>
      </c>
      <c r="L42" s="303">
        <f t="shared" si="215"/>
        <v>0</v>
      </c>
      <c r="M42" s="240">
        <f t="shared" si="215"/>
        <v>0</v>
      </c>
      <c r="N42" s="241">
        <f t="shared" si="215"/>
        <v>0</v>
      </c>
      <c r="O42" s="241">
        <f t="shared" si="215"/>
        <v>3025000</v>
      </c>
      <c r="P42" s="241">
        <f t="shared" si="215"/>
        <v>1485000</v>
      </c>
      <c r="Q42" s="241">
        <f t="shared" si="215"/>
        <v>0</v>
      </c>
      <c r="R42" s="241">
        <f t="shared" si="215"/>
        <v>0</v>
      </c>
      <c r="S42" s="242">
        <f t="shared" si="215"/>
        <v>0</v>
      </c>
      <c r="T42" s="237">
        <f t="shared" si="181"/>
        <v>110000</v>
      </c>
      <c r="U42" s="263">
        <f t="shared" ref="U42:AE42" si="216">U43+U44</f>
        <v>0</v>
      </c>
      <c r="V42" s="241">
        <f t="shared" si="216"/>
        <v>110000</v>
      </c>
      <c r="W42" s="239">
        <f t="shared" si="216"/>
        <v>0</v>
      </c>
      <c r="X42" s="303">
        <f t="shared" si="216"/>
        <v>0</v>
      </c>
      <c r="Y42" s="240">
        <f t="shared" si="216"/>
        <v>0</v>
      </c>
      <c r="Z42" s="241">
        <f t="shared" si="216"/>
        <v>0</v>
      </c>
      <c r="AA42" s="241">
        <f t="shared" si="216"/>
        <v>0</v>
      </c>
      <c r="AB42" s="241">
        <f t="shared" si="216"/>
        <v>0</v>
      </c>
      <c r="AC42" s="241">
        <f t="shared" si="216"/>
        <v>0</v>
      </c>
      <c r="AD42" s="241">
        <f t="shared" si="216"/>
        <v>0</v>
      </c>
      <c r="AE42" s="242">
        <f t="shared" si="216"/>
        <v>0</v>
      </c>
      <c r="AF42" s="262">
        <f t="shared" ref="AF42" si="217">SUM(AG42:AQ42)</f>
        <v>5560000</v>
      </c>
      <c r="AG42" s="238">
        <f t="shared" ref="AG42:AQ42" si="218">AG43+AG44</f>
        <v>0</v>
      </c>
      <c r="AH42" s="241">
        <f t="shared" si="218"/>
        <v>1050000</v>
      </c>
      <c r="AI42" s="239">
        <f t="shared" si="218"/>
        <v>0</v>
      </c>
      <c r="AJ42" s="303">
        <f t="shared" si="218"/>
        <v>0</v>
      </c>
      <c r="AK42" s="240">
        <f t="shared" si="218"/>
        <v>0</v>
      </c>
      <c r="AL42" s="241">
        <f t="shared" si="218"/>
        <v>0</v>
      </c>
      <c r="AM42" s="241">
        <f t="shared" si="218"/>
        <v>3025000</v>
      </c>
      <c r="AN42" s="241">
        <f t="shared" si="218"/>
        <v>1485000</v>
      </c>
      <c r="AO42" s="241">
        <f t="shared" si="218"/>
        <v>0</v>
      </c>
      <c r="AP42" s="241">
        <f t="shared" si="218"/>
        <v>0</v>
      </c>
      <c r="AQ42" s="242">
        <f t="shared" si="218"/>
        <v>0</v>
      </c>
      <c r="AR42" s="206"/>
      <c r="AS42" s="108">
        <v>423</v>
      </c>
      <c r="AT42" s="194">
        <f>SUMIFS($H$16:$H$280,$C$16:$C$280,$AS42)</f>
        <v>0</v>
      </c>
      <c r="AU42" s="194">
        <f>SUMIFS($T$16:$T$280,$C$16:$C$280,$AS42)</f>
        <v>0</v>
      </c>
      <c r="AV42" s="194">
        <f>SUMIFS($AF$16:$AF$280,$C$16:$C$280,$AS42)</f>
        <v>0</v>
      </c>
      <c r="AW42" s="72"/>
      <c r="AX42" s="108"/>
      <c r="AY42" s="108"/>
    </row>
    <row r="43" spans="1:136" s="72" customFormat="1" ht="15" customHeight="1" x14ac:dyDescent="0.25">
      <c r="A43" s="230"/>
      <c r="B43" s="179"/>
      <c r="C43" s="179">
        <v>451</v>
      </c>
      <c r="D43" s="567" t="s">
        <v>87</v>
      </c>
      <c r="E43" s="567"/>
      <c r="F43" s="567"/>
      <c r="G43" s="568"/>
      <c r="H43" s="76">
        <f t="shared" si="180"/>
        <v>5450000</v>
      </c>
      <c r="I43" s="80"/>
      <c r="J43" s="94">
        <v>940000</v>
      </c>
      <c r="K43" s="82"/>
      <c r="L43" s="302"/>
      <c r="M43" s="118"/>
      <c r="N43" s="81"/>
      <c r="O43" s="81">
        <v>3025000</v>
      </c>
      <c r="P43" s="81">
        <v>1485000</v>
      </c>
      <c r="Q43" s="81"/>
      <c r="R43" s="81"/>
      <c r="S43" s="82"/>
      <c r="T43" s="487">
        <f t="shared" si="181"/>
        <v>110000</v>
      </c>
      <c r="U43" s="80"/>
      <c r="V43" s="94">
        <v>110000</v>
      </c>
      <c r="W43" s="82"/>
      <c r="X43" s="302"/>
      <c r="Y43" s="118"/>
      <c r="Z43" s="81"/>
      <c r="AA43" s="81"/>
      <c r="AB43" s="81"/>
      <c r="AC43" s="81"/>
      <c r="AD43" s="81"/>
      <c r="AE43" s="82"/>
      <c r="AF43" s="109">
        <f t="shared" ref="AF43" si="219">SUM(AG43:AQ43)</f>
        <v>5560000</v>
      </c>
      <c r="AG43" s="29">
        <f>I43+U43</f>
        <v>0</v>
      </c>
      <c r="AH43" s="92">
        <f t="shared" ref="AH43" si="220">J43+V43</f>
        <v>1050000</v>
      </c>
      <c r="AI43" s="31">
        <f t="shared" ref="AI43" si="221">K43+W43</f>
        <v>0</v>
      </c>
      <c r="AJ43" s="326">
        <f t="shared" ref="AJ43" si="222">L43+X43</f>
        <v>0</v>
      </c>
      <c r="AK43" s="290">
        <f t="shared" ref="AK43" si="223">M43+Y43</f>
        <v>0</v>
      </c>
      <c r="AL43" s="30">
        <f t="shared" ref="AL43" si="224">N43+Z43</f>
        <v>0</v>
      </c>
      <c r="AM43" s="30">
        <f t="shared" ref="AM43" si="225">O43+AA43</f>
        <v>3025000</v>
      </c>
      <c r="AN43" s="30">
        <f t="shared" ref="AN43" si="226">P43+AB43</f>
        <v>1485000</v>
      </c>
      <c r="AO43" s="30">
        <f t="shared" ref="AO43" si="227">Q43+AC43</f>
        <v>0</v>
      </c>
      <c r="AP43" s="30">
        <f t="shared" ref="AP43" si="228">R43+AD43</f>
        <v>0</v>
      </c>
      <c r="AQ43" s="31">
        <f t="shared" ref="AQ43" si="229">S43+AE43</f>
        <v>0</v>
      </c>
      <c r="AR43" s="206"/>
      <c r="AS43" s="108">
        <v>424</v>
      </c>
      <c r="AT43" s="194">
        <f>SUMIFS($H$16:$H$280,$C$16:$C$280,$AS43)</f>
        <v>0</v>
      </c>
      <c r="AU43" s="194">
        <f>SUMIFS($T$16:$T$280,$C$16:$C$280,$AS43)</f>
        <v>0</v>
      </c>
      <c r="AV43" s="194">
        <f>SUMIFS($AF$16:$AF$280,$C$16:$C$280,$AS43)</f>
        <v>0</v>
      </c>
      <c r="AX43" s="108"/>
      <c r="AY43" s="108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</row>
    <row r="44" spans="1:136" s="72" customFormat="1" ht="15" customHeight="1" x14ac:dyDescent="0.25">
      <c r="A44" s="230"/>
      <c r="B44" s="179"/>
      <c r="C44" s="179">
        <v>452</v>
      </c>
      <c r="D44" s="567" t="s">
        <v>91</v>
      </c>
      <c r="E44" s="567"/>
      <c r="F44" s="567"/>
      <c r="G44" s="568"/>
      <c r="H44" s="76">
        <f t="shared" si="180"/>
        <v>0</v>
      </c>
      <c r="I44" s="80"/>
      <c r="J44" s="94"/>
      <c r="K44" s="82"/>
      <c r="L44" s="302"/>
      <c r="M44" s="118"/>
      <c r="N44" s="81"/>
      <c r="O44" s="81"/>
      <c r="P44" s="81"/>
      <c r="Q44" s="81"/>
      <c r="R44" s="81"/>
      <c r="S44" s="82"/>
      <c r="T44" s="487">
        <f t="shared" si="181"/>
        <v>0</v>
      </c>
      <c r="U44" s="80"/>
      <c r="V44" s="94"/>
      <c r="W44" s="82"/>
      <c r="X44" s="302"/>
      <c r="Y44" s="118"/>
      <c r="Z44" s="81"/>
      <c r="AA44" s="81"/>
      <c r="AB44" s="81"/>
      <c r="AC44" s="81"/>
      <c r="AD44" s="81"/>
      <c r="AE44" s="82"/>
      <c r="AF44" s="109">
        <f t="shared" ref="AF44" si="230">SUM(AG44:AQ44)</f>
        <v>0</v>
      </c>
      <c r="AG44" s="29">
        <f>I44+U44</f>
        <v>0</v>
      </c>
      <c r="AH44" s="92">
        <f t="shared" ref="AH44" si="231">J44+V44</f>
        <v>0</v>
      </c>
      <c r="AI44" s="31">
        <f t="shared" ref="AI44" si="232">K44+W44</f>
        <v>0</v>
      </c>
      <c r="AJ44" s="326">
        <f t="shared" ref="AJ44" si="233">L44+X44</f>
        <v>0</v>
      </c>
      <c r="AK44" s="290">
        <f t="shared" ref="AK44" si="234">M44+Y44</f>
        <v>0</v>
      </c>
      <c r="AL44" s="30">
        <f t="shared" ref="AL44" si="235">N44+Z44</f>
        <v>0</v>
      </c>
      <c r="AM44" s="30">
        <f t="shared" ref="AM44" si="236">O44+AA44</f>
        <v>0</v>
      </c>
      <c r="AN44" s="30">
        <f t="shared" ref="AN44" si="237">P44+AB44</f>
        <v>0</v>
      </c>
      <c r="AO44" s="30">
        <f t="shared" ref="AO44" si="238">Q44+AC44</f>
        <v>0</v>
      </c>
      <c r="AP44" s="30">
        <f t="shared" ref="AP44" si="239">R44+AD44</f>
        <v>0</v>
      </c>
      <c r="AQ44" s="31">
        <f t="shared" ref="AQ44" si="240">S44+AE44</f>
        <v>0</v>
      </c>
      <c r="AR44" s="206"/>
      <c r="AS44" s="108">
        <v>426</v>
      </c>
      <c r="AT44" s="194">
        <f>SUMIFS($H$16:$H$280,$C$16:$C$280,$AS44)</f>
        <v>0</v>
      </c>
      <c r="AU44" s="194">
        <f>SUMIFS($T$16:$T$280,$C$16:$C$280,$AS44)</f>
        <v>0</v>
      </c>
      <c r="AV44" s="194">
        <f>SUMIFS($AF$16:$AF$280,$C$16:$C$280,$AS44)</f>
        <v>0</v>
      </c>
      <c r="AX44" s="124"/>
      <c r="AY44" s="124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</row>
    <row r="45" spans="1:136" s="72" customFormat="1" ht="10.5" customHeight="1" x14ac:dyDescent="0.25">
      <c r="A45" s="279"/>
      <c r="B45" s="279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6"/>
      <c r="AS45" s="108"/>
      <c r="AT45" s="194"/>
      <c r="AU45" s="194"/>
      <c r="AV45" s="194"/>
      <c r="AW45" s="74"/>
      <c r="AX45" s="193"/>
      <c r="AY45" s="193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4" customFormat="1" ht="25.9" customHeight="1" x14ac:dyDescent="0.25">
      <c r="A46" s="569" t="s">
        <v>121</v>
      </c>
      <c r="B46" s="570"/>
      <c r="C46" s="570"/>
      <c r="D46" s="572" t="s">
        <v>136</v>
      </c>
      <c r="E46" s="572"/>
      <c r="F46" s="572"/>
      <c r="G46" s="573"/>
      <c r="H46" s="83">
        <f>SUM(I46:S46)</f>
        <v>270000</v>
      </c>
      <c r="I46" s="84">
        <f>I47+I59</f>
        <v>0</v>
      </c>
      <c r="J46" s="285">
        <f>J47+J59</f>
        <v>0</v>
      </c>
      <c r="K46" s="86">
        <f t="shared" ref="K46:S46" si="241">K47+K59</f>
        <v>0</v>
      </c>
      <c r="L46" s="300">
        <f t="shared" si="241"/>
        <v>0</v>
      </c>
      <c r="M46" s="120">
        <f t="shared" si="241"/>
        <v>0</v>
      </c>
      <c r="N46" s="85">
        <f t="shared" si="241"/>
        <v>0</v>
      </c>
      <c r="O46" s="85">
        <f t="shared" ref="O46" si="242">O47+O59</f>
        <v>269000</v>
      </c>
      <c r="P46" s="85">
        <f t="shared" si="241"/>
        <v>1000</v>
      </c>
      <c r="Q46" s="85">
        <f t="shared" si="241"/>
        <v>0</v>
      </c>
      <c r="R46" s="85">
        <f t="shared" si="241"/>
        <v>0</v>
      </c>
      <c r="S46" s="86">
        <f t="shared" si="241"/>
        <v>0</v>
      </c>
      <c r="T46" s="245">
        <f>SUM(U46:AE46)</f>
        <v>287196</v>
      </c>
      <c r="U46" s="84">
        <f>U47+U59</f>
        <v>0</v>
      </c>
      <c r="V46" s="285">
        <f>V47+V59</f>
        <v>0</v>
      </c>
      <c r="W46" s="86">
        <f t="shared" ref="W46:AE46" si="243">W47+W59</f>
        <v>0</v>
      </c>
      <c r="X46" s="300">
        <f t="shared" si="243"/>
        <v>0</v>
      </c>
      <c r="Y46" s="120">
        <f t="shared" si="243"/>
        <v>0</v>
      </c>
      <c r="Z46" s="85">
        <f t="shared" si="243"/>
        <v>0</v>
      </c>
      <c r="AA46" s="85">
        <f t="shared" ref="AA46" si="244">AA47+AA59</f>
        <v>288196</v>
      </c>
      <c r="AB46" s="85">
        <f t="shared" si="243"/>
        <v>-1000</v>
      </c>
      <c r="AC46" s="85">
        <f t="shared" si="243"/>
        <v>0</v>
      </c>
      <c r="AD46" s="85">
        <f t="shared" si="243"/>
        <v>0</v>
      </c>
      <c r="AE46" s="86">
        <f t="shared" si="243"/>
        <v>0</v>
      </c>
      <c r="AF46" s="261">
        <f>SUM(AG46:AQ46)</f>
        <v>557196</v>
      </c>
      <c r="AG46" s="468">
        <f>AG47+AG59</f>
        <v>0</v>
      </c>
      <c r="AH46" s="469">
        <f>AH47+AH59</f>
        <v>0</v>
      </c>
      <c r="AI46" s="470">
        <f t="shared" ref="AI46:AQ46" si="245">AI47+AI59</f>
        <v>0</v>
      </c>
      <c r="AJ46" s="471">
        <f>AJ47+AJ59</f>
        <v>0</v>
      </c>
      <c r="AK46" s="472">
        <f t="shared" si="245"/>
        <v>0</v>
      </c>
      <c r="AL46" s="473">
        <f t="shared" si="245"/>
        <v>0</v>
      </c>
      <c r="AM46" s="473">
        <f t="shared" ref="AM46" si="246">AM47+AM59</f>
        <v>557196</v>
      </c>
      <c r="AN46" s="473">
        <f t="shared" si="245"/>
        <v>0</v>
      </c>
      <c r="AO46" s="473">
        <f t="shared" si="245"/>
        <v>0</v>
      </c>
      <c r="AP46" s="473">
        <f t="shared" si="245"/>
        <v>0</v>
      </c>
      <c r="AQ46" s="470">
        <f t="shared" si="245"/>
        <v>0</v>
      </c>
      <c r="AR46" s="206"/>
      <c r="AS46" s="190"/>
      <c r="AT46" s="442" t="s">
        <v>95</v>
      </c>
      <c r="AU46" s="442" t="s">
        <v>117</v>
      </c>
      <c r="AV46" s="442" t="s">
        <v>153</v>
      </c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192"/>
      <c r="BQ46" s="192"/>
      <c r="BR46" s="192"/>
      <c r="BS46" s="192"/>
      <c r="BT46" s="192"/>
      <c r="BU46" s="192"/>
      <c r="BV46" s="192"/>
      <c r="BW46" s="192"/>
      <c r="BX46" s="192"/>
      <c r="BY46" s="192"/>
      <c r="BZ46" s="192"/>
      <c r="CA46" s="192"/>
      <c r="CB46" s="192"/>
      <c r="CC46" s="192"/>
      <c r="CD46" s="192"/>
      <c r="CE46" s="192"/>
      <c r="CF46" s="192"/>
      <c r="CG46" s="192"/>
      <c r="CH46" s="192"/>
      <c r="CI46" s="192"/>
      <c r="CJ46" s="192"/>
      <c r="CK46" s="192"/>
      <c r="CL46" s="192"/>
      <c r="CM46" s="192"/>
      <c r="CN46" s="192"/>
      <c r="CO46" s="192"/>
      <c r="CP46" s="192"/>
      <c r="CQ46" s="192"/>
      <c r="CR46" s="192"/>
      <c r="CS46" s="192"/>
      <c r="CT46" s="192"/>
      <c r="CU46" s="192"/>
      <c r="CV46" s="192"/>
      <c r="CW46" s="192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2"/>
      <c r="DL46" s="192"/>
      <c r="DM46" s="192"/>
      <c r="DN46" s="192"/>
      <c r="DO46" s="192"/>
      <c r="DP46" s="192"/>
      <c r="DQ46" s="192"/>
      <c r="DR46" s="192"/>
      <c r="DS46" s="192"/>
      <c r="DT46" s="192"/>
      <c r="DU46" s="192"/>
      <c r="DV46" s="192"/>
      <c r="DW46" s="192"/>
      <c r="DX46" s="192"/>
      <c r="DY46" s="192"/>
      <c r="DZ46" s="192"/>
      <c r="EA46" s="192"/>
      <c r="EB46" s="192"/>
      <c r="EC46" s="192"/>
      <c r="ED46" s="192"/>
      <c r="EE46" s="192"/>
      <c r="EF46" s="192"/>
    </row>
    <row r="47" spans="1:136" s="74" customFormat="1" ht="15.75" customHeight="1" x14ac:dyDescent="0.25">
      <c r="A47" s="436">
        <v>3</v>
      </c>
      <c r="B47" s="68"/>
      <c r="C47" s="90"/>
      <c r="D47" s="565" t="s">
        <v>16</v>
      </c>
      <c r="E47" s="565"/>
      <c r="F47" s="565"/>
      <c r="G47" s="566"/>
      <c r="H47" s="75">
        <f t="shared" ref="H47:H68" si="247">SUM(I47:S47)</f>
        <v>270000</v>
      </c>
      <c r="I47" s="77">
        <f>I48+I52+I57</f>
        <v>0</v>
      </c>
      <c r="J47" s="61">
        <f t="shared" ref="J47:S47" si="248">J48+J52+J57</f>
        <v>0</v>
      </c>
      <c r="K47" s="79">
        <f t="shared" si="248"/>
        <v>0</v>
      </c>
      <c r="L47" s="301">
        <f t="shared" si="248"/>
        <v>0</v>
      </c>
      <c r="M47" s="95">
        <f t="shared" si="248"/>
        <v>0</v>
      </c>
      <c r="N47" s="78">
        <f t="shared" si="248"/>
        <v>0</v>
      </c>
      <c r="O47" s="78">
        <f t="shared" si="248"/>
        <v>269000</v>
      </c>
      <c r="P47" s="78">
        <f t="shared" si="248"/>
        <v>1000</v>
      </c>
      <c r="Q47" s="78">
        <f t="shared" si="248"/>
        <v>0</v>
      </c>
      <c r="R47" s="78">
        <f t="shared" si="248"/>
        <v>0</v>
      </c>
      <c r="S47" s="79">
        <f t="shared" si="248"/>
        <v>0</v>
      </c>
      <c r="T47" s="237">
        <f t="shared" ref="T47:T68" si="249">SUM(U47:AE47)</f>
        <v>227000</v>
      </c>
      <c r="U47" s="77">
        <f>U48+U52+U57</f>
        <v>0</v>
      </c>
      <c r="V47" s="61">
        <f t="shared" ref="V47" si="250">V48+V52+V57</f>
        <v>0</v>
      </c>
      <c r="W47" s="79">
        <f t="shared" ref="W47" si="251">W48+W52+W57</f>
        <v>0</v>
      </c>
      <c r="X47" s="301">
        <f t="shared" ref="X47" si="252">X48+X52+X57</f>
        <v>0</v>
      </c>
      <c r="Y47" s="95">
        <f t="shared" ref="Y47" si="253">Y48+Y52+Y57</f>
        <v>0</v>
      </c>
      <c r="Z47" s="78">
        <f t="shared" ref="Z47" si="254">Z48+Z52+Z57</f>
        <v>0</v>
      </c>
      <c r="AA47" s="78">
        <f t="shared" ref="AA47" si="255">AA48+AA52+AA57</f>
        <v>228000</v>
      </c>
      <c r="AB47" s="78">
        <f t="shared" ref="AB47" si="256">AB48+AB52+AB57</f>
        <v>-1000</v>
      </c>
      <c r="AC47" s="78">
        <f t="shared" ref="AC47" si="257">AC48+AC52+AC57</f>
        <v>0</v>
      </c>
      <c r="AD47" s="78">
        <f t="shared" ref="AD47" si="258">AD48+AD52+AD57</f>
        <v>0</v>
      </c>
      <c r="AE47" s="79">
        <f t="shared" ref="AE47" si="259">AE48+AE52+AE57</f>
        <v>0</v>
      </c>
      <c r="AF47" s="262">
        <f t="shared" ref="AF47:AF68" si="260">SUM(AG47:AQ47)</f>
        <v>497000</v>
      </c>
      <c r="AG47" s="315">
        <f>AG48+AG52+AG57</f>
        <v>0</v>
      </c>
      <c r="AH47" s="263">
        <f t="shared" ref="AH47" si="261">AH48+AH52+AH57</f>
        <v>0</v>
      </c>
      <c r="AI47" s="239">
        <f t="shared" ref="AI47" si="262">AI48+AI52+AI57</f>
        <v>0</v>
      </c>
      <c r="AJ47" s="303">
        <f t="shared" ref="AJ47" si="263">AJ48+AJ52+AJ57</f>
        <v>0</v>
      </c>
      <c r="AK47" s="240">
        <f t="shared" ref="AK47" si="264">AK48+AK52+AK57</f>
        <v>0</v>
      </c>
      <c r="AL47" s="241">
        <f>AL48+AL52+AL57</f>
        <v>0</v>
      </c>
      <c r="AM47" s="241">
        <f t="shared" ref="AM47" si="265">AM48+AM52+AM57</f>
        <v>497000</v>
      </c>
      <c r="AN47" s="241">
        <f t="shared" ref="AN47" si="266">AN48+AN52+AN57</f>
        <v>0</v>
      </c>
      <c r="AO47" s="241">
        <f t="shared" ref="AO47" si="267">AO48+AO52+AO57</f>
        <v>0</v>
      </c>
      <c r="AP47" s="241">
        <f t="shared" ref="AP47" si="268">AP48+AP52+AP57</f>
        <v>0</v>
      </c>
      <c r="AQ47" s="239">
        <f t="shared" ref="AQ47" si="269">AQ48+AQ52+AQ57</f>
        <v>0</v>
      </c>
      <c r="AR47" s="206"/>
      <c r="AS47" s="89">
        <v>311</v>
      </c>
      <c r="AT47" s="388">
        <f>SUMIFS($H$16:$H$214,$C$16:$C$214,$AS47)</f>
        <v>5341125</v>
      </c>
      <c r="AU47" s="388">
        <f>SUMIFS($T$16:$T$214,$C$16:$C$214,$AS47)</f>
        <v>-2155</v>
      </c>
      <c r="AV47" s="388">
        <f>SUMIFS($AF$16:$AF$214,$C$16:$C$214,$AS47)</f>
        <v>5338970</v>
      </c>
      <c r="AW47" s="192"/>
      <c r="AX47" s="190"/>
      <c r="AY47" s="190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2"/>
      <c r="BK47" s="192"/>
      <c r="BL47" s="192"/>
      <c r="BM47" s="192"/>
      <c r="BN47" s="192"/>
      <c r="BO47" s="192"/>
      <c r="BP47" s="192"/>
      <c r="BQ47" s="192"/>
      <c r="BR47" s="192"/>
      <c r="BS47" s="192"/>
      <c r="BT47" s="192"/>
      <c r="BU47" s="192"/>
      <c r="BV47" s="192"/>
      <c r="BW47" s="192"/>
      <c r="BX47" s="192"/>
      <c r="BY47" s="192"/>
      <c r="BZ47" s="192"/>
      <c r="CA47" s="192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192"/>
      <c r="CV47" s="192"/>
      <c r="CW47" s="192"/>
      <c r="CX47" s="192"/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2"/>
      <c r="DL47" s="192"/>
      <c r="DM47" s="192"/>
      <c r="DN47" s="192"/>
      <c r="DO47" s="192"/>
      <c r="DP47" s="192"/>
      <c r="DQ47" s="192"/>
      <c r="DR47" s="192"/>
      <c r="DS47" s="192"/>
      <c r="DT47" s="192"/>
      <c r="DU47" s="192"/>
      <c r="DV47" s="192"/>
      <c r="DW47" s="192"/>
      <c r="DX47" s="192"/>
      <c r="DY47" s="192"/>
      <c r="DZ47" s="192"/>
      <c r="EA47" s="192"/>
      <c r="EB47" s="192"/>
      <c r="EC47" s="192"/>
      <c r="ED47" s="192"/>
      <c r="EE47" s="192"/>
      <c r="EF47" s="192"/>
    </row>
    <row r="48" spans="1:136" s="73" customFormat="1" ht="15.75" customHeight="1" x14ac:dyDescent="0.25">
      <c r="A48" s="563">
        <v>31</v>
      </c>
      <c r="B48" s="564"/>
      <c r="C48" s="90"/>
      <c r="D48" s="565" t="s">
        <v>0</v>
      </c>
      <c r="E48" s="565"/>
      <c r="F48" s="565"/>
      <c r="G48" s="566"/>
      <c r="H48" s="75">
        <f t="shared" si="247"/>
        <v>0</v>
      </c>
      <c r="I48" s="77">
        <f>SUM(I49:I51)</f>
        <v>0</v>
      </c>
      <c r="J48" s="61">
        <f>SUM(J49:J51)</f>
        <v>0</v>
      </c>
      <c r="K48" s="79">
        <f t="shared" ref="K48:S48" si="270">SUM(K49:K51)</f>
        <v>0</v>
      </c>
      <c r="L48" s="301">
        <f t="shared" si="270"/>
        <v>0</v>
      </c>
      <c r="M48" s="95">
        <f t="shared" si="270"/>
        <v>0</v>
      </c>
      <c r="N48" s="78">
        <f t="shared" si="270"/>
        <v>0</v>
      </c>
      <c r="O48" s="78">
        <f t="shared" ref="O48" si="271">SUM(O49:O51)</f>
        <v>0</v>
      </c>
      <c r="P48" s="78">
        <f t="shared" si="270"/>
        <v>0</v>
      </c>
      <c r="Q48" s="78">
        <f t="shared" si="270"/>
        <v>0</v>
      </c>
      <c r="R48" s="78">
        <f t="shared" si="270"/>
        <v>0</v>
      </c>
      <c r="S48" s="229">
        <f t="shared" si="270"/>
        <v>0</v>
      </c>
      <c r="T48" s="248">
        <f t="shared" si="249"/>
        <v>0</v>
      </c>
      <c r="U48" s="77">
        <f>SUM(U49:U51)</f>
        <v>0</v>
      </c>
      <c r="V48" s="61">
        <f>SUM(V49:V51)</f>
        <v>0</v>
      </c>
      <c r="W48" s="79">
        <f t="shared" ref="W48:AE48" si="272">SUM(W49:W51)</f>
        <v>0</v>
      </c>
      <c r="X48" s="301">
        <f t="shared" si="272"/>
        <v>0</v>
      </c>
      <c r="Y48" s="95">
        <f t="shared" si="272"/>
        <v>0</v>
      </c>
      <c r="Z48" s="78">
        <f t="shared" si="272"/>
        <v>0</v>
      </c>
      <c r="AA48" s="78">
        <f t="shared" ref="AA48" si="273">SUM(AA49:AA51)</f>
        <v>0</v>
      </c>
      <c r="AB48" s="78">
        <f t="shared" si="272"/>
        <v>0</v>
      </c>
      <c r="AC48" s="78">
        <f t="shared" si="272"/>
        <v>0</v>
      </c>
      <c r="AD48" s="78">
        <f t="shared" si="272"/>
        <v>0</v>
      </c>
      <c r="AE48" s="229">
        <f t="shared" si="272"/>
        <v>0</v>
      </c>
      <c r="AF48" s="262">
        <f t="shared" si="260"/>
        <v>0</v>
      </c>
      <c r="AG48" s="315">
        <f>SUM(AG49:AG51)</f>
        <v>0</v>
      </c>
      <c r="AH48" s="263">
        <f>SUM(AH49:AH51)</f>
        <v>0</v>
      </c>
      <c r="AI48" s="239">
        <f t="shared" ref="AI48:AQ48" si="274">SUM(AI49:AI51)</f>
        <v>0</v>
      </c>
      <c r="AJ48" s="303">
        <f t="shared" si="274"/>
        <v>0</v>
      </c>
      <c r="AK48" s="240">
        <f t="shared" si="274"/>
        <v>0</v>
      </c>
      <c r="AL48" s="241">
        <f t="shared" si="274"/>
        <v>0</v>
      </c>
      <c r="AM48" s="241">
        <f t="shared" ref="AM48" si="275">SUM(AM49:AM51)</f>
        <v>0</v>
      </c>
      <c r="AN48" s="241">
        <f t="shared" si="274"/>
        <v>0</v>
      </c>
      <c r="AO48" s="241">
        <f t="shared" si="274"/>
        <v>0</v>
      </c>
      <c r="AP48" s="241">
        <f t="shared" si="274"/>
        <v>0</v>
      </c>
      <c r="AQ48" s="242">
        <f t="shared" si="274"/>
        <v>0</v>
      </c>
      <c r="AR48" s="206"/>
      <c r="AS48" s="89">
        <v>312</v>
      </c>
      <c r="AT48" s="388">
        <f>SUMIFS($H$16:$H$214,$C$16:$C$214,$AS48)</f>
        <v>283400</v>
      </c>
      <c r="AU48" s="388">
        <f>SUMIFS($T$16:$T$214,$C$16:$C$214,$AS48)</f>
        <v>9600</v>
      </c>
      <c r="AV48" s="388">
        <f>SUMIFS($AF$16:$AF$214,$C$16:$C$214,$AS48)</f>
        <v>293000</v>
      </c>
      <c r="AW48" s="190"/>
      <c r="AX48" s="89"/>
      <c r="AY48" s="89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0"/>
      <c r="BV48" s="190"/>
      <c r="BW48" s="190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  <c r="CO48" s="190"/>
      <c r="CP48" s="190"/>
      <c r="CQ48" s="190"/>
      <c r="CR48" s="190"/>
      <c r="CS48" s="190"/>
      <c r="CT48" s="190"/>
      <c r="CU48" s="190"/>
      <c r="CV48" s="190"/>
      <c r="CW48" s="190"/>
      <c r="CX48" s="190"/>
      <c r="CY48" s="190"/>
      <c r="CZ48" s="190"/>
      <c r="DA48" s="190"/>
      <c r="DB48" s="190"/>
      <c r="DC48" s="190"/>
      <c r="DD48" s="190"/>
      <c r="DE48" s="190"/>
      <c r="DF48" s="190"/>
      <c r="DG48" s="190"/>
      <c r="DH48" s="190"/>
      <c r="DI48" s="190"/>
      <c r="DJ48" s="190"/>
      <c r="DK48" s="190"/>
      <c r="DL48" s="190"/>
      <c r="DM48" s="190"/>
      <c r="DN48" s="190"/>
      <c r="DO48" s="190"/>
      <c r="DP48" s="190"/>
      <c r="DQ48" s="190"/>
      <c r="DR48" s="190"/>
      <c r="DS48" s="190"/>
      <c r="DT48" s="190"/>
      <c r="DU48" s="190"/>
      <c r="DV48" s="190"/>
      <c r="DW48" s="190"/>
      <c r="DX48" s="190"/>
      <c r="DY48" s="190"/>
      <c r="DZ48" s="190"/>
      <c r="EA48" s="190"/>
      <c r="EB48" s="190"/>
      <c r="EC48" s="190"/>
      <c r="ED48" s="190"/>
      <c r="EE48" s="190"/>
      <c r="EF48" s="190"/>
    </row>
    <row r="49" spans="1:136" s="72" customFormat="1" ht="15.75" customHeight="1" x14ac:dyDescent="0.25">
      <c r="A49" s="230"/>
      <c r="B49" s="179"/>
      <c r="C49" s="179">
        <v>311</v>
      </c>
      <c r="D49" s="567" t="s">
        <v>1</v>
      </c>
      <c r="E49" s="567"/>
      <c r="F49" s="567"/>
      <c r="G49" s="567"/>
      <c r="H49" s="76">
        <f t="shared" si="247"/>
        <v>0</v>
      </c>
      <c r="I49" s="80"/>
      <c r="J49" s="94"/>
      <c r="K49" s="82"/>
      <c r="L49" s="302"/>
      <c r="M49" s="118"/>
      <c r="N49" s="81"/>
      <c r="O49" s="81"/>
      <c r="P49" s="81"/>
      <c r="Q49" s="81"/>
      <c r="R49" s="81"/>
      <c r="S49" s="82"/>
      <c r="T49" s="28">
        <f>SUM(U49:AE49)</f>
        <v>0</v>
      </c>
      <c r="U49" s="80"/>
      <c r="V49" s="94"/>
      <c r="W49" s="82"/>
      <c r="X49" s="302"/>
      <c r="Y49" s="118"/>
      <c r="Z49" s="81"/>
      <c r="AA49" s="81"/>
      <c r="AB49" s="81"/>
      <c r="AC49" s="81"/>
      <c r="AD49" s="81"/>
      <c r="AE49" s="82"/>
      <c r="AF49" s="109">
        <f t="shared" si="260"/>
        <v>0</v>
      </c>
      <c r="AG49" s="29">
        <f>I49+U49</f>
        <v>0</v>
      </c>
      <c r="AH49" s="92">
        <f t="shared" ref="AH49:AQ51" si="276">J49+V49</f>
        <v>0</v>
      </c>
      <c r="AI49" s="31">
        <f t="shared" si="276"/>
        <v>0</v>
      </c>
      <c r="AJ49" s="326">
        <f t="shared" si="276"/>
        <v>0</v>
      </c>
      <c r="AK49" s="290">
        <f t="shared" si="276"/>
        <v>0</v>
      </c>
      <c r="AL49" s="30">
        <f t="shared" si="276"/>
        <v>0</v>
      </c>
      <c r="AM49" s="30">
        <f t="shared" si="276"/>
        <v>0</v>
      </c>
      <c r="AN49" s="30">
        <f t="shared" si="276"/>
        <v>0</v>
      </c>
      <c r="AO49" s="30">
        <f t="shared" si="276"/>
        <v>0</v>
      </c>
      <c r="AP49" s="30">
        <f t="shared" si="276"/>
        <v>0</v>
      </c>
      <c r="AQ49" s="31">
        <f t="shared" si="276"/>
        <v>0</v>
      </c>
      <c r="AR49" s="206"/>
      <c r="AS49" s="89">
        <v>313</v>
      </c>
      <c r="AT49" s="388">
        <f>SUMIFS($H$16:$H$214,$C$16:$C$214,$AS49)</f>
        <v>908116</v>
      </c>
      <c r="AU49" s="388">
        <f>SUMIFS($T$16:$T$214,$C$16:$C$214,$AS49)</f>
        <v>-356</v>
      </c>
      <c r="AV49" s="388">
        <f>SUMIFS($AF$16:$AF$214,$C$16:$C$214,$AS49)</f>
        <v>907760</v>
      </c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30"/>
      <c r="B50" s="179"/>
      <c r="C50" s="179">
        <v>312</v>
      </c>
      <c r="D50" s="567" t="s">
        <v>2</v>
      </c>
      <c r="E50" s="567"/>
      <c r="F50" s="567"/>
      <c r="G50" s="568"/>
      <c r="H50" s="76">
        <f t="shared" si="247"/>
        <v>0</v>
      </c>
      <c r="I50" s="80"/>
      <c r="J50" s="94"/>
      <c r="K50" s="82"/>
      <c r="L50" s="302"/>
      <c r="M50" s="118"/>
      <c r="N50" s="81"/>
      <c r="O50" s="81"/>
      <c r="P50" s="81"/>
      <c r="Q50" s="81"/>
      <c r="R50" s="81"/>
      <c r="S50" s="82"/>
      <c r="T50" s="28">
        <f t="shared" si="249"/>
        <v>0</v>
      </c>
      <c r="U50" s="80"/>
      <c r="V50" s="94"/>
      <c r="W50" s="82"/>
      <c r="X50" s="302"/>
      <c r="Y50" s="118"/>
      <c r="Z50" s="81"/>
      <c r="AA50" s="81"/>
      <c r="AB50" s="81"/>
      <c r="AC50" s="81"/>
      <c r="AD50" s="81"/>
      <c r="AE50" s="82"/>
      <c r="AF50" s="109">
        <f t="shared" si="260"/>
        <v>0</v>
      </c>
      <c r="AG50" s="29">
        <f>I50+U50</f>
        <v>0</v>
      </c>
      <c r="AH50" s="92">
        <f t="shared" si="276"/>
        <v>0</v>
      </c>
      <c r="AI50" s="31">
        <f t="shared" si="276"/>
        <v>0</v>
      </c>
      <c r="AJ50" s="326">
        <f t="shared" si="276"/>
        <v>0</v>
      </c>
      <c r="AK50" s="290">
        <f t="shared" si="276"/>
        <v>0</v>
      </c>
      <c r="AL50" s="30">
        <f t="shared" si="276"/>
        <v>0</v>
      </c>
      <c r="AM50" s="30">
        <f t="shared" si="276"/>
        <v>0</v>
      </c>
      <c r="AN50" s="30">
        <f t="shared" si="276"/>
        <v>0</v>
      </c>
      <c r="AO50" s="30">
        <f t="shared" si="276"/>
        <v>0</v>
      </c>
      <c r="AP50" s="30">
        <f t="shared" si="276"/>
        <v>0</v>
      </c>
      <c r="AQ50" s="31">
        <f t="shared" si="276"/>
        <v>0</v>
      </c>
      <c r="AR50" s="206"/>
      <c r="AS50" s="190"/>
      <c r="AT50" s="388"/>
      <c r="AU50" s="388"/>
      <c r="AV50" s="388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30"/>
      <c r="B51" s="179"/>
      <c r="C51" s="179">
        <v>313</v>
      </c>
      <c r="D51" s="567" t="s">
        <v>3</v>
      </c>
      <c r="E51" s="567"/>
      <c r="F51" s="567"/>
      <c r="G51" s="567"/>
      <c r="H51" s="76">
        <f t="shared" si="247"/>
        <v>0</v>
      </c>
      <c r="I51" s="80"/>
      <c r="J51" s="94"/>
      <c r="K51" s="82"/>
      <c r="L51" s="302"/>
      <c r="M51" s="118"/>
      <c r="N51" s="81"/>
      <c r="O51" s="81"/>
      <c r="P51" s="81"/>
      <c r="Q51" s="81"/>
      <c r="R51" s="81"/>
      <c r="S51" s="82"/>
      <c r="T51" s="28">
        <f t="shared" si="249"/>
        <v>0</v>
      </c>
      <c r="U51" s="80"/>
      <c r="V51" s="94"/>
      <c r="W51" s="82"/>
      <c r="X51" s="302"/>
      <c r="Y51" s="118"/>
      <c r="Z51" s="81"/>
      <c r="AA51" s="81"/>
      <c r="AB51" s="81"/>
      <c r="AC51" s="81"/>
      <c r="AD51" s="81"/>
      <c r="AE51" s="82"/>
      <c r="AF51" s="109">
        <f t="shared" si="260"/>
        <v>0</v>
      </c>
      <c r="AG51" s="29">
        <f t="shared" ref="AG51" si="277">I51+U51</f>
        <v>0</v>
      </c>
      <c r="AH51" s="92">
        <f t="shared" si="276"/>
        <v>0</v>
      </c>
      <c r="AI51" s="31">
        <f t="shared" si="276"/>
        <v>0</v>
      </c>
      <c r="AJ51" s="326">
        <f t="shared" si="276"/>
        <v>0</v>
      </c>
      <c r="AK51" s="290">
        <f t="shared" si="276"/>
        <v>0</v>
      </c>
      <c r="AL51" s="30">
        <f t="shared" si="276"/>
        <v>0</v>
      </c>
      <c r="AM51" s="30">
        <f t="shared" si="276"/>
        <v>0</v>
      </c>
      <c r="AN51" s="30">
        <f t="shared" si="276"/>
        <v>0</v>
      </c>
      <c r="AO51" s="30">
        <f t="shared" si="276"/>
        <v>0</v>
      </c>
      <c r="AP51" s="30">
        <f t="shared" si="276"/>
        <v>0</v>
      </c>
      <c r="AQ51" s="31">
        <f t="shared" si="276"/>
        <v>0</v>
      </c>
      <c r="AR51" s="206"/>
      <c r="AS51" s="89">
        <v>321</v>
      </c>
      <c r="AT51" s="388">
        <f>SUMIFS($H$16:$H$214,$C$16:$C$214,$AS51)</f>
        <v>454170</v>
      </c>
      <c r="AU51" s="388">
        <f>SUMIFS($T$16:$T$214,$C$16:$C$214,$AS51)</f>
        <v>58000</v>
      </c>
      <c r="AV51" s="388">
        <f>SUMIFS($AF$16:$AF$214,$C$16:$C$214,$AS51)</f>
        <v>512170</v>
      </c>
      <c r="AW51" s="89"/>
      <c r="AX51" s="190"/>
      <c r="AY51" s="190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3" customFormat="1" ht="15.75" customHeight="1" x14ac:dyDescent="0.25">
      <c r="A52" s="563">
        <v>32</v>
      </c>
      <c r="B52" s="564"/>
      <c r="C52" s="90"/>
      <c r="D52" s="565" t="s">
        <v>4</v>
      </c>
      <c r="E52" s="565"/>
      <c r="F52" s="565"/>
      <c r="G52" s="566"/>
      <c r="H52" s="75">
        <f t="shared" si="247"/>
        <v>270000</v>
      </c>
      <c r="I52" s="77">
        <f>SUM(I53:I56)</f>
        <v>0</v>
      </c>
      <c r="J52" s="61">
        <f>SUM(J53:J56)</f>
        <v>0</v>
      </c>
      <c r="K52" s="79">
        <f t="shared" ref="K52:S52" si="278">SUM(K53:K56)</f>
        <v>0</v>
      </c>
      <c r="L52" s="301">
        <f t="shared" si="278"/>
        <v>0</v>
      </c>
      <c r="M52" s="95">
        <f t="shared" si="278"/>
        <v>0</v>
      </c>
      <c r="N52" s="78">
        <f t="shared" si="278"/>
        <v>0</v>
      </c>
      <c r="O52" s="78">
        <f t="shared" ref="O52" si="279">SUM(O53:O56)</f>
        <v>269000</v>
      </c>
      <c r="P52" s="78">
        <f t="shared" si="278"/>
        <v>1000</v>
      </c>
      <c r="Q52" s="78">
        <f t="shared" si="278"/>
        <v>0</v>
      </c>
      <c r="R52" s="78">
        <f t="shared" si="278"/>
        <v>0</v>
      </c>
      <c r="S52" s="79">
        <f t="shared" si="278"/>
        <v>0</v>
      </c>
      <c r="T52" s="237">
        <f t="shared" si="249"/>
        <v>227000</v>
      </c>
      <c r="U52" s="77">
        <f t="shared" ref="U52:AE52" si="280">SUM(U53:U56)</f>
        <v>0</v>
      </c>
      <c r="V52" s="61">
        <f t="shared" ref="V52" si="281">SUM(V53:V56)</f>
        <v>0</v>
      </c>
      <c r="W52" s="79">
        <f t="shared" si="280"/>
        <v>0</v>
      </c>
      <c r="X52" s="301">
        <f t="shared" si="280"/>
        <v>0</v>
      </c>
      <c r="Y52" s="95">
        <f t="shared" si="280"/>
        <v>0</v>
      </c>
      <c r="Z52" s="78">
        <f t="shared" si="280"/>
        <v>0</v>
      </c>
      <c r="AA52" s="78">
        <f t="shared" ref="AA52" si="282">SUM(AA53:AA56)</f>
        <v>228000</v>
      </c>
      <c r="AB52" s="78">
        <f t="shared" si="280"/>
        <v>-1000</v>
      </c>
      <c r="AC52" s="78">
        <f t="shared" si="280"/>
        <v>0</v>
      </c>
      <c r="AD52" s="78">
        <f t="shared" si="280"/>
        <v>0</v>
      </c>
      <c r="AE52" s="79">
        <f t="shared" si="280"/>
        <v>0</v>
      </c>
      <c r="AF52" s="262">
        <f t="shared" si="260"/>
        <v>497000</v>
      </c>
      <c r="AG52" s="315">
        <f t="shared" ref="AG52:AQ52" si="283">SUM(AG53:AG56)</f>
        <v>0</v>
      </c>
      <c r="AH52" s="263">
        <f t="shared" ref="AH52" si="284">SUM(AH53:AH56)</f>
        <v>0</v>
      </c>
      <c r="AI52" s="239">
        <f t="shared" si="283"/>
        <v>0</v>
      </c>
      <c r="AJ52" s="303">
        <f t="shared" si="283"/>
        <v>0</v>
      </c>
      <c r="AK52" s="240">
        <f t="shared" si="283"/>
        <v>0</v>
      </c>
      <c r="AL52" s="241">
        <f t="shared" si="283"/>
        <v>0</v>
      </c>
      <c r="AM52" s="241">
        <f t="shared" ref="AM52" si="285">SUM(AM53:AM56)</f>
        <v>497000</v>
      </c>
      <c r="AN52" s="241">
        <f t="shared" si="283"/>
        <v>0</v>
      </c>
      <c r="AO52" s="241">
        <f t="shared" si="283"/>
        <v>0</v>
      </c>
      <c r="AP52" s="241">
        <f t="shared" si="283"/>
        <v>0</v>
      </c>
      <c r="AQ52" s="239">
        <f t="shared" si="283"/>
        <v>0</v>
      </c>
      <c r="AR52" s="206"/>
      <c r="AS52" s="89">
        <v>322</v>
      </c>
      <c r="AT52" s="388">
        <f>SUMIFS($H$16:$H$214,$C$16:$C$214,$AS52)</f>
        <v>519000</v>
      </c>
      <c r="AU52" s="388">
        <f>SUMIFS($T$16:$T$214,$C$16:$C$214,$AS52)</f>
        <v>82400</v>
      </c>
      <c r="AV52" s="388">
        <f>SUMIFS($AF$16:$AF$214,$C$16:$C$214,$AS52)</f>
        <v>601400</v>
      </c>
      <c r="AW52" s="190"/>
      <c r="AX52" s="89"/>
      <c r="AY52" s="89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  <c r="EC52" s="190"/>
      <c r="ED52" s="190"/>
      <c r="EE52" s="190"/>
      <c r="EF52" s="190"/>
    </row>
    <row r="53" spans="1:136" s="72" customFormat="1" ht="15.75" customHeight="1" x14ac:dyDescent="0.25">
      <c r="A53" s="230"/>
      <c r="B53" s="179"/>
      <c r="C53" s="179">
        <v>321</v>
      </c>
      <c r="D53" s="567" t="s">
        <v>5</v>
      </c>
      <c r="E53" s="567"/>
      <c r="F53" s="567"/>
      <c r="G53" s="567"/>
      <c r="H53" s="76">
        <f t="shared" si="247"/>
        <v>70000</v>
      </c>
      <c r="I53" s="80"/>
      <c r="J53" s="94"/>
      <c r="K53" s="82"/>
      <c r="L53" s="302"/>
      <c r="M53" s="118"/>
      <c r="N53" s="81"/>
      <c r="O53" s="81">
        <v>70000</v>
      </c>
      <c r="P53" s="81"/>
      <c r="Q53" s="81"/>
      <c r="R53" s="81"/>
      <c r="S53" s="82"/>
      <c r="T53" s="28">
        <f t="shared" si="249"/>
        <v>60000</v>
      </c>
      <c r="U53" s="80"/>
      <c r="V53" s="94"/>
      <c r="W53" s="82"/>
      <c r="X53" s="302"/>
      <c r="Y53" s="118"/>
      <c r="Z53" s="81"/>
      <c r="AA53" s="81">
        <v>60000</v>
      </c>
      <c r="AB53" s="81"/>
      <c r="AC53" s="81"/>
      <c r="AD53" s="81"/>
      <c r="AE53" s="82"/>
      <c r="AF53" s="109">
        <f t="shared" si="260"/>
        <v>130000</v>
      </c>
      <c r="AG53" s="29">
        <f t="shared" ref="AG53:AG56" si="286">I53+U53</f>
        <v>0</v>
      </c>
      <c r="AH53" s="92">
        <f t="shared" ref="AH53:AH56" si="287">J53+V53</f>
        <v>0</v>
      </c>
      <c r="AI53" s="31">
        <f t="shared" ref="AI53:AI56" si="288">K53+W53</f>
        <v>0</v>
      </c>
      <c r="AJ53" s="326">
        <f t="shared" ref="AJ53:AJ56" si="289">L53+X53</f>
        <v>0</v>
      </c>
      <c r="AK53" s="290">
        <f t="shared" ref="AK53:AK56" si="290">M53+Y53</f>
        <v>0</v>
      </c>
      <c r="AL53" s="30">
        <f t="shared" ref="AL53:AL56" si="291">N53+Z53</f>
        <v>0</v>
      </c>
      <c r="AM53" s="30">
        <f t="shared" ref="AM53:AM56" si="292">O53+AA53</f>
        <v>130000</v>
      </c>
      <c r="AN53" s="30">
        <f t="shared" ref="AN53:AN56" si="293">P53+AB53</f>
        <v>0</v>
      </c>
      <c r="AO53" s="30">
        <f t="shared" ref="AO53:AO56" si="294">Q53+AC53</f>
        <v>0</v>
      </c>
      <c r="AP53" s="30">
        <f t="shared" ref="AP53:AP56" si="295">R53+AD53</f>
        <v>0</v>
      </c>
      <c r="AQ53" s="31">
        <f t="shared" ref="AQ53:AQ56" si="296">S53+AE53</f>
        <v>0</v>
      </c>
      <c r="AR53" s="206"/>
      <c r="AS53" s="89">
        <v>323</v>
      </c>
      <c r="AT53" s="388">
        <f>SUMIFS($H$16:$H$214,$C$16:$C$214,$AS53)</f>
        <v>369500</v>
      </c>
      <c r="AU53" s="388">
        <f>SUMIFS($T$16:$T$214,$C$16:$C$214,$AS53)</f>
        <v>234201</v>
      </c>
      <c r="AV53" s="388">
        <f>SUMIFS($AF$16:$AF$214,$C$16:$C$214,$AS53)</f>
        <v>603701</v>
      </c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72" customFormat="1" ht="15.75" customHeight="1" x14ac:dyDescent="0.25">
      <c r="A54" s="230"/>
      <c r="B54" s="179"/>
      <c r="C54" s="179">
        <v>322</v>
      </c>
      <c r="D54" s="567" t="s">
        <v>6</v>
      </c>
      <c r="E54" s="567"/>
      <c r="F54" s="567"/>
      <c r="G54" s="567"/>
      <c r="H54" s="76">
        <f t="shared" si="247"/>
        <v>5000</v>
      </c>
      <c r="I54" s="80"/>
      <c r="J54" s="94"/>
      <c r="K54" s="82"/>
      <c r="L54" s="302"/>
      <c r="M54" s="118"/>
      <c r="N54" s="81"/>
      <c r="O54" s="81">
        <v>4000</v>
      </c>
      <c r="P54" s="81">
        <v>1000</v>
      </c>
      <c r="Q54" s="81"/>
      <c r="R54" s="81"/>
      <c r="S54" s="82"/>
      <c r="T54" s="28">
        <f t="shared" si="249"/>
        <v>25000</v>
      </c>
      <c r="U54" s="80"/>
      <c r="V54" s="94"/>
      <c r="W54" s="82"/>
      <c r="X54" s="302"/>
      <c r="Y54" s="118"/>
      <c r="Z54" s="81"/>
      <c r="AA54" s="81">
        <v>26000</v>
      </c>
      <c r="AB54" s="81">
        <v>-1000</v>
      </c>
      <c r="AC54" s="81"/>
      <c r="AD54" s="81"/>
      <c r="AE54" s="82"/>
      <c r="AF54" s="109">
        <f t="shared" si="260"/>
        <v>30000</v>
      </c>
      <c r="AG54" s="29">
        <f t="shared" si="286"/>
        <v>0</v>
      </c>
      <c r="AH54" s="92">
        <f t="shared" si="287"/>
        <v>0</v>
      </c>
      <c r="AI54" s="31">
        <f t="shared" si="288"/>
        <v>0</v>
      </c>
      <c r="AJ54" s="326">
        <f t="shared" si="289"/>
        <v>0</v>
      </c>
      <c r="AK54" s="290">
        <f t="shared" si="290"/>
        <v>0</v>
      </c>
      <c r="AL54" s="30">
        <f t="shared" si="291"/>
        <v>0</v>
      </c>
      <c r="AM54" s="30">
        <f t="shared" si="292"/>
        <v>30000</v>
      </c>
      <c r="AN54" s="30">
        <f t="shared" si="293"/>
        <v>0</v>
      </c>
      <c r="AO54" s="30">
        <f t="shared" si="294"/>
        <v>0</v>
      </c>
      <c r="AP54" s="30">
        <f t="shared" si="295"/>
        <v>0</v>
      </c>
      <c r="AQ54" s="31">
        <f t="shared" si="296"/>
        <v>0</v>
      </c>
      <c r="AR54" s="206"/>
      <c r="AS54" s="89">
        <v>324</v>
      </c>
      <c r="AT54" s="388">
        <f>SUMIFS($H$16:$H$214,$C$16:$C$214,$AS54)</f>
        <v>0</v>
      </c>
      <c r="AU54" s="388">
        <f>SUMIFS($T$16:$T$214,$C$16:$C$214,$AS54)</f>
        <v>0</v>
      </c>
      <c r="AV54" s="388">
        <f>SUMIFS($AF$16:$AF$214,$C$16:$C$214,$AS54)</f>
        <v>0</v>
      </c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1:136" s="72" customFormat="1" ht="15.75" customHeight="1" x14ac:dyDescent="0.25">
      <c r="A55" s="230"/>
      <c r="B55" s="179"/>
      <c r="C55" s="179">
        <v>323</v>
      </c>
      <c r="D55" s="567" t="s">
        <v>7</v>
      </c>
      <c r="E55" s="567"/>
      <c r="F55" s="567"/>
      <c r="G55" s="567"/>
      <c r="H55" s="76">
        <f>SUM(I55:S55)</f>
        <v>91000</v>
      </c>
      <c r="I55" s="80"/>
      <c r="J55" s="94"/>
      <c r="K55" s="82"/>
      <c r="L55" s="302"/>
      <c r="M55" s="118"/>
      <c r="N55" s="81"/>
      <c r="O55" s="81">
        <v>91000</v>
      </c>
      <c r="P55" s="81"/>
      <c r="Q55" s="81"/>
      <c r="R55" s="81"/>
      <c r="S55" s="82"/>
      <c r="T55" s="28">
        <f>SUM(U55:AE55)</f>
        <v>102000</v>
      </c>
      <c r="U55" s="80"/>
      <c r="V55" s="94"/>
      <c r="W55" s="82"/>
      <c r="X55" s="302"/>
      <c r="Y55" s="118"/>
      <c r="Z55" s="81"/>
      <c r="AA55" s="81">
        <v>102000</v>
      </c>
      <c r="AB55" s="81"/>
      <c r="AC55" s="81"/>
      <c r="AD55" s="81"/>
      <c r="AE55" s="82"/>
      <c r="AF55" s="109">
        <f>SUM(AG55:AQ55)</f>
        <v>193000</v>
      </c>
      <c r="AG55" s="29">
        <f t="shared" si="286"/>
        <v>0</v>
      </c>
      <c r="AH55" s="92">
        <f t="shared" si="287"/>
        <v>0</v>
      </c>
      <c r="AI55" s="31">
        <f t="shared" si="288"/>
        <v>0</v>
      </c>
      <c r="AJ55" s="326">
        <f t="shared" si="289"/>
        <v>0</v>
      </c>
      <c r="AK55" s="290">
        <f t="shared" si="290"/>
        <v>0</v>
      </c>
      <c r="AL55" s="30">
        <f t="shared" si="291"/>
        <v>0</v>
      </c>
      <c r="AM55" s="30">
        <f t="shared" si="292"/>
        <v>193000</v>
      </c>
      <c r="AN55" s="30">
        <f t="shared" si="293"/>
        <v>0</v>
      </c>
      <c r="AO55" s="30">
        <f t="shared" si="294"/>
        <v>0</v>
      </c>
      <c r="AP55" s="30">
        <f t="shared" si="295"/>
        <v>0</v>
      </c>
      <c r="AQ55" s="31">
        <f t="shared" si="296"/>
        <v>0</v>
      </c>
      <c r="AR55" s="206"/>
      <c r="AS55" s="89">
        <v>329</v>
      </c>
      <c r="AT55" s="388">
        <f>SUMIFS($H$16:$H$214,$C$16:$C$214,$AS55)</f>
        <v>165000</v>
      </c>
      <c r="AU55" s="388">
        <f>SUMIFS($T$16:$T$214,$C$16:$C$214,$AS55)</f>
        <v>36000</v>
      </c>
      <c r="AV55" s="388">
        <f>SUMIFS($AF$16:$AF$214,$C$16:$C$214,$AS55)</f>
        <v>201000</v>
      </c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1:136" s="72" customFormat="1" ht="15.75" customHeight="1" x14ac:dyDescent="0.25">
      <c r="A56" s="230"/>
      <c r="B56" s="179"/>
      <c r="C56" s="179">
        <v>329</v>
      </c>
      <c r="D56" s="567" t="s">
        <v>8</v>
      </c>
      <c r="E56" s="567"/>
      <c r="F56" s="567"/>
      <c r="G56" s="568"/>
      <c r="H56" s="76">
        <f t="shared" si="247"/>
        <v>104000</v>
      </c>
      <c r="I56" s="80"/>
      <c r="J56" s="94"/>
      <c r="K56" s="82"/>
      <c r="L56" s="302"/>
      <c r="M56" s="118"/>
      <c r="N56" s="81"/>
      <c r="O56" s="81">
        <v>104000</v>
      </c>
      <c r="P56" s="81"/>
      <c r="Q56" s="81"/>
      <c r="R56" s="81"/>
      <c r="S56" s="82"/>
      <c r="T56" s="28">
        <f t="shared" si="249"/>
        <v>40000</v>
      </c>
      <c r="U56" s="80"/>
      <c r="V56" s="94"/>
      <c r="W56" s="82"/>
      <c r="X56" s="302"/>
      <c r="Y56" s="118"/>
      <c r="Z56" s="81"/>
      <c r="AA56" s="81">
        <v>40000</v>
      </c>
      <c r="AB56" s="81"/>
      <c r="AC56" s="81"/>
      <c r="AD56" s="81"/>
      <c r="AE56" s="82"/>
      <c r="AF56" s="109">
        <f t="shared" si="260"/>
        <v>144000</v>
      </c>
      <c r="AG56" s="29">
        <f t="shared" si="286"/>
        <v>0</v>
      </c>
      <c r="AH56" s="92">
        <f t="shared" si="287"/>
        <v>0</v>
      </c>
      <c r="AI56" s="31">
        <f t="shared" si="288"/>
        <v>0</v>
      </c>
      <c r="AJ56" s="326">
        <f t="shared" si="289"/>
        <v>0</v>
      </c>
      <c r="AK56" s="290">
        <f t="shared" si="290"/>
        <v>0</v>
      </c>
      <c r="AL56" s="30">
        <f t="shared" si="291"/>
        <v>0</v>
      </c>
      <c r="AM56" s="30">
        <f t="shared" si="292"/>
        <v>144000</v>
      </c>
      <c r="AN56" s="30">
        <f t="shared" si="293"/>
        <v>0</v>
      </c>
      <c r="AO56" s="30">
        <f t="shared" si="294"/>
        <v>0</v>
      </c>
      <c r="AP56" s="30">
        <f t="shared" si="295"/>
        <v>0</v>
      </c>
      <c r="AQ56" s="31">
        <f t="shared" si="296"/>
        <v>0</v>
      </c>
      <c r="AR56" s="206"/>
      <c r="AS56" s="190"/>
      <c r="AT56" s="388"/>
      <c r="AU56" s="388"/>
      <c r="AV56" s="388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1:136" s="73" customFormat="1" ht="27.6" customHeight="1" x14ac:dyDescent="0.25">
      <c r="A57" s="563">
        <v>36</v>
      </c>
      <c r="B57" s="564"/>
      <c r="C57" s="90"/>
      <c r="D57" s="565" t="s">
        <v>260</v>
      </c>
      <c r="E57" s="565"/>
      <c r="F57" s="565"/>
      <c r="G57" s="566"/>
      <c r="H57" s="75">
        <f t="shared" ref="H57:H58" si="297">SUM(I57:S57)</f>
        <v>0</v>
      </c>
      <c r="I57" s="77">
        <f>I58</f>
        <v>0</v>
      </c>
      <c r="J57" s="61">
        <f t="shared" ref="J57:S57" si="298">J58</f>
        <v>0</v>
      </c>
      <c r="K57" s="79">
        <f t="shared" si="298"/>
        <v>0</v>
      </c>
      <c r="L57" s="301">
        <f t="shared" si="298"/>
        <v>0</v>
      </c>
      <c r="M57" s="95">
        <f t="shared" si="298"/>
        <v>0</v>
      </c>
      <c r="N57" s="78">
        <f t="shared" si="298"/>
        <v>0</v>
      </c>
      <c r="O57" s="78">
        <f t="shared" si="298"/>
        <v>0</v>
      </c>
      <c r="P57" s="78">
        <f t="shared" si="298"/>
        <v>0</v>
      </c>
      <c r="Q57" s="78">
        <f t="shared" si="298"/>
        <v>0</v>
      </c>
      <c r="R57" s="78">
        <f t="shared" si="298"/>
        <v>0</v>
      </c>
      <c r="S57" s="79">
        <f t="shared" si="298"/>
        <v>0</v>
      </c>
      <c r="T57" s="237">
        <f t="shared" ref="T57:T58" si="299">SUM(U57:AE57)</f>
        <v>0</v>
      </c>
      <c r="U57" s="77">
        <f>U58</f>
        <v>0</v>
      </c>
      <c r="V57" s="61">
        <f t="shared" ref="V57" si="300">V58</f>
        <v>0</v>
      </c>
      <c r="W57" s="79">
        <f t="shared" ref="W57" si="301">W58</f>
        <v>0</v>
      </c>
      <c r="X57" s="301">
        <f t="shared" ref="X57" si="302">X58</f>
        <v>0</v>
      </c>
      <c r="Y57" s="95">
        <f t="shared" ref="Y57" si="303">Y58</f>
        <v>0</v>
      </c>
      <c r="Z57" s="78">
        <f t="shared" ref="Z57" si="304">Z58</f>
        <v>0</v>
      </c>
      <c r="AA57" s="78">
        <f t="shared" ref="AA57" si="305">AA58</f>
        <v>0</v>
      </c>
      <c r="AB57" s="78">
        <f t="shared" ref="AB57" si="306">AB58</f>
        <v>0</v>
      </c>
      <c r="AC57" s="78">
        <f t="shared" ref="AC57" si="307">AC58</f>
        <v>0</v>
      </c>
      <c r="AD57" s="78">
        <f t="shared" ref="AD57" si="308">AD58</f>
        <v>0</v>
      </c>
      <c r="AE57" s="79">
        <f t="shared" ref="AE57" si="309">AE58</f>
        <v>0</v>
      </c>
      <c r="AF57" s="262">
        <f t="shared" ref="AF57:AF58" si="310">SUM(AG57:AQ57)</f>
        <v>0</v>
      </c>
      <c r="AG57" s="315">
        <f>AG58</f>
        <v>0</v>
      </c>
      <c r="AH57" s="263">
        <f t="shared" ref="AH57" si="311">AH58</f>
        <v>0</v>
      </c>
      <c r="AI57" s="239">
        <f t="shared" ref="AI57" si="312">AI58</f>
        <v>0</v>
      </c>
      <c r="AJ57" s="303">
        <f t="shared" ref="AJ57" si="313">AJ58</f>
        <v>0</v>
      </c>
      <c r="AK57" s="240">
        <f t="shared" ref="AK57" si="314">AK58</f>
        <v>0</v>
      </c>
      <c r="AL57" s="241">
        <f t="shared" ref="AL57" si="315">AL58</f>
        <v>0</v>
      </c>
      <c r="AM57" s="241">
        <f t="shared" ref="AM57" si="316">AM58</f>
        <v>0</v>
      </c>
      <c r="AN57" s="241">
        <f t="shared" ref="AN57" si="317">AN58</f>
        <v>0</v>
      </c>
      <c r="AO57" s="241">
        <f t="shared" ref="AO57" si="318">AO58</f>
        <v>0</v>
      </c>
      <c r="AP57" s="241">
        <f t="shared" ref="AP57" si="319">AP58</f>
        <v>0</v>
      </c>
      <c r="AQ57" s="239">
        <f t="shared" ref="AQ57" si="320">AQ58</f>
        <v>0</v>
      </c>
      <c r="AR57" s="206"/>
      <c r="AS57" s="89">
        <v>342</v>
      </c>
      <c r="AT57" s="388">
        <f>SUMIFS($H$16:$H$214,$C$16:$C$214,$AS57)</f>
        <v>0</v>
      </c>
      <c r="AU57" s="388">
        <f>SUMIFS($T$16:$T$214,$C$16:$C$214,$AS57)</f>
        <v>0</v>
      </c>
      <c r="AV57" s="388">
        <f>SUMIFS($AF$16:$AF$214,$C$16:$C$214,$AS57)</f>
        <v>0</v>
      </c>
      <c r="AW57" s="190"/>
      <c r="AX57" s="89"/>
      <c r="AY57" s="89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  <c r="EC57" s="190"/>
      <c r="ED57" s="190"/>
      <c r="EE57" s="190"/>
      <c r="EF57" s="190"/>
    </row>
    <row r="58" spans="1:136" s="72" customFormat="1" ht="29.45" customHeight="1" x14ac:dyDescent="0.25">
      <c r="A58" s="230"/>
      <c r="B58" s="179"/>
      <c r="C58" s="179">
        <v>369</v>
      </c>
      <c r="D58" s="567" t="s">
        <v>184</v>
      </c>
      <c r="E58" s="567"/>
      <c r="F58" s="567"/>
      <c r="G58" s="568"/>
      <c r="H58" s="76">
        <f t="shared" si="297"/>
        <v>0</v>
      </c>
      <c r="I58" s="389"/>
      <c r="J58" s="81"/>
      <c r="K58" s="118"/>
      <c r="L58" s="389"/>
      <c r="M58" s="390"/>
      <c r="N58" s="81"/>
      <c r="O58" s="81"/>
      <c r="P58" s="81"/>
      <c r="Q58" s="81"/>
      <c r="R58" s="81"/>
      <c r="S58" s="82"/>
      <c r="T58" s="28">
        <f t="shared" si="299"/>
        <v>0</v>
      </c>
      <c r="U58" s="389"/>
      <c r="V58" s="81"/>
      <c r="W58" s="118"/>
      <c r="X58" s="389"/>
      <c r="Y58" s="390"/>
      <c r="Z58" s="81"/>
      <c r="AA58" s="81"/>
      <c r="AB58" s="81"/>
      <c r="AC58" s="81"/>
      <c r="AD58" s="81"/>
      <c r="AE58" s="82"/>
      <c r="AF58" s="109">
        <f t="shared" si="310"/>
        <v>0</v>
      </c>
      <c r="AG58" s="474">
        <f>I58+U58</f>
        <v>0</v>
      </c>
      <c r="AH58" s="30">
        <f t="shared" ref="AH58:AQ58" si="321">J58+V58</f>
        <v>0</v>
      </c>
      <c r="AI58" s="290">
        <f t="shared" si="321"/>
        <v>0</v>
      </c>
      <c r="AJ58" s="474">
        <f t="shared" si="321"/>
        <v>0</v>
      </c>
      <c r="AK58" s="475">
        <f t="shared" si="321"/>
        <v>0</v>
      </c>
      <c r="AL58" s="30">
        <f t="shared" si="321"/>
        <v>0</v>
      </c>
      <c r="AM58" s="30">
        <f t="shared" si="321"/>
        <v>0</v>
      </c>
      <c r="AN58" s="30">
        <f t="shared" si="321"/>
        <v>0</v>
      </c>
      <c r="AO58" s="30">
        <f t="shared" si="321"/>
        <v>0</v>
      </c>
      <c r="AP58" s="30">
        <f t="shared" si="321"/>
        <v>0</v>
      </c>
      <c r="AQ58" s="31">
        <f t="shared" si="321"/>
        <v>0</v>
      </c>
      <c r="AR58" s="206"/>
      <c r="AS58" s="89">
        <v>343</v>
      </c>
      <c r="AT58" s="388">
        <f>SUMIFS($H$16:$H$214,$C$16:$C$214,$AS58)</f>
        <v>9000</v>
      </c>
      <c r="AU58" s="388">
        <f>SUMIFS($T$16:$T$214,$C$16:$C$214,$AS58)</f>
        <v>0</v>
      </c>
      <c r="AV58" s="388">
        <f>SUMIFS($AF$16:$AF$214,$C$16:$C$214,$AS58)</f>
        <v>9000</v>
      </c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</row>
    <row r="59" spans="1:136" s="74" customFormat="1" ht="25.5" customHeight="1" x14ac:dyDescent="0.25">
      <c r="A59" s="436">
        <v>4</v>
      </c>
      <c r="B59" s="66"/>
      <c r="C59" s="66"/>
      <c r="D59" s="574" t="s">
        <v>17</v>
      </c>
      <c r="E59" s="574"/>
      <c r="F59" s="574"/>
      <c r="G59" s="575"/>
      <c r="H59" s="75">
        <f t="shared" si="247"/>
        <v>0</v>
      </c>
      <c r="I59" s="77">
        <f>I60+I66</f>
        <v>0</v>
      </c>
      <c r="J59" s="61">
        <f>J60+J66</f>
        <v>0</v>
      </c>
      <c r="K59" s="79">
        <f t="shared" ref="K59:S59" si="322">K60+K66</f>
        <v>0</v>
      </c>
      <c r="L59" s="301">
        <f t="shared" si="322"/>
        <v>0</v>
      </c>
      <c r="M59" s="95">
        <f t="shared" si="322"/>
        <v>0</v>
      </c>
      <c r="N59" s="78">
        <f t="shared" si="322"/>
        <v>0</v>
      </c>
      <c r="O59" s="78">
        <f t="shared" ref="O59" si="323">O60+O66</f>
        <v>0</v>
      </c>
      <c r="P59" s="78">
        <f t="shared" si="322"/>
        <v>0</v>
      </c>
      <c r="Q59" s="78">
        <f t="shared" si="322"/>
        <v>0</v>
      </c>
      <c r="R59" s="78">
        <f t="shared" si="322"/>
        <v>0</v>
      </c>
      <c r="S59" s="79">
        <f t="shared" si="322"/>
        <v>0</v>
      </c>
      <c r="T59" s="237">
        <f t="shared" si="249"/>
        <v>60196</v>
      </c>
      <c r="U59" s="77">
        <f>U60+U66</f>
        <v>0</v>
      </c>
      <c r="V59" s="61">
        <f>V60+V66</f>
        <v>0</v>
      </c>
      <c r="W59" s="79">
        <f t="shared" ref="W59:AE59" si="324">W60+W66</f>
        <v>0</v>
      </c>
      <c r="X59" s="301">
        <f t="shared" si="324"/>
        <v>0</v>
      </c>
      <c r="Y59" s="95">
        <f t="shared" si="324"/>
        <v>0</v>
      </c>
      <c r="Z59" s="78">
        <f t="shared" si="324"/>
        <v>0</v>
      </c>
      <c r="AA59" s="78">
        <f t="shared" ref="AA59" si="325">AA60+AA66</f>
        <v>60196</v>
      </c>
      <c r="AB59" s="78">
        <f t="shared" si="324"/>
        <v>0</v>
      </c>
      <c r="AC59" s="78">
        <f t="shared" si="324"/>
        <v>0</v>
      </c>
      <c r="AD59" s="78">
        <f t="shared" si="324"/>
        <v>0</v>
      </c>
      <c r="AE59" s="79">
        <f t="shared" si="324"/>
        <v>0</v>
      </c>
      <c r="AF59" s="262">
        <f t="shared" si="260"/>
        <v>60196</v>
      </c>
      <c r="AG59" s="315">
        <f>AG60+AG66</f>
        <v>0</v>
      </c>
      <c r="AH59" s="263">
        <f>AH60+AH66</f>
        <v>0</v>
      </c>
      <c r="AI59" s="239">
        <f t="shared" ref="AI59:AQ59" si="326">AI60+AI66</f>
        <v>0</v>
      </c>
      <c r="AJ59" s="303">
        <f t="shared" si="326"/>
        <v>0</v>
      </c>
      <c r="AK59" s="240">
        <f t="shared" si="326"/>
        <v>0</v>
      </c>
      <c r="AL59" s="241">
        <f t="shared" si="326"/>
        <v>0</v>
      </c>
      <c r="AM59" s="241">
        <f t="shared" ref="AM59" si="327">AM60+AM66</f>
        <v>60196</v>
      </c>
      <c r="AN59" s="241">
        <f t="shared" si="326"/>
        <v>0</v>
      </c>
      <c r="AO59" s="241">
        <f t="shared" si="326"/>
        <v>0</v>
      </c>
      <c r="AP59" s="241">
        <f t="shared" si="326"/>
        <v>0</v>
      </c>
      <c r="AQ59" s="239">
        <f t="shared" si="326"/>
        <v>0</v>
      </c>
      <c r="AR59" s="206"/>
      <c r="AS59" s="89"/>
      <c r="AT59" s="388"/>
      <c r="AU59" s="388"/>
      <c r="AV59" s="388"/>
      <c r="AW59" s="192"/>
      <c r="AX59" s="190"/>
      <c r="AY59" s="190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  <c r="BT59" s="192"/>
      <c r="BU59" s="192"/>
      <c r="BV59" s="192"/>
      <c r="BW59" s="192"/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H59" s="192"/>
      <c r="CI59" s="192"/>
      <c r="CJ59" s="192"/>
      <c r="CK59" s="192"/>
      <c r="CL59" s="192"/>
      <c r="CM59" s="192"/>
      <c r="CN59" s="192"/>
      <c r="CO59" s="192"/>
      <c r="CP59" s="192"/>
      <c r="CQ59" s="192"/>
      <c r="CR59" s="192"/>
      <c r="CS59" s="192"/>
      <c r="CT59" s="192"/>
      <c r="CU59" s="192"/>
      <c r="CV59" s="192"/>
      <c r="CW59" s="192"/>
      <c r="CX59" s="192"/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2"/>
      <c r="DL59" s="192"/>
      <c r="DM59" s="192"/>
      <c r="DN59" s="192"/>
      <c r="DO59" s="192"/>
      <c r="DP59" s="192"/>
      <c r="DQ59" s="192"/>
      <c r="DR59" s="192"/>
      <c r="DS59" s="192"/>
      <c r="DT59" s="192"/>
      <c r="DU59" s="192"/>
      <c r="DV59" s="192"/>
      <c r="DW59" s="192"/>
      <c r="DX59" s="192"/>
      <c r="DY59" s="192"/>
      <c r="DZ59" s="192"/>
      <c r="EA59" s="192"/>
      <c r="EB59" s="192"/>
      <c r="EC59" s="192"/>
      <c r="ED59" s="192"/>
      <c r="EE59" s="192"/>
      <c r="EF59" s="192"/>
    </row>
    <row r="60" spans="1:136" s="73" customFormat="1" ht="24.75" customHeight="1" x14ac:dyDescent="0.25">
      <c r="A60" s="563">
        <v>42</v>
      </c>
      <c r="B60" s="564"/>
      <c r="C60" s="437"/>
      <c r="D60" s="565" t="s">
        <v>45</v>
      </c>
      <c r="E60" s="565"/>
      <c r="F60" s="565"/>
      <c r="G60" s="566"/>
      <c r="H60" s="75">
        <f>SUM(I60:S60)</f>
        <v>0</v>
      </c>
      <c r="I60" s="77">
        <f>SUM(I61:I65)</f>
        <v>0</v>
      </c>
      <c r="J60" s="61">
        <f>SUM(J61:J65)</f>
        <v>0</v>
      </c>
      <c r="K60" s="79">
        <f t="shared" ref="K60:S60" si="328">SUM(K61:K65)</f>
        <v>0</v>
      </c>
      <c r="L60" s="301">
        <f t="shared" si="328"/>
        <v>0</v>
      </c>
      <c r="M60" s="95">
        <f t="shared" si="328"/>
        <v>0</v>
      </c>
      <c r="N60" s="78">
        <f t="shared" si="328"/>
        <v>0</v>
      </c>
      <c r="O60" s="78">
        <f t="shared" ref="O60" si="329">SUM(O61:O65)</f>
        <v>0</v>
      </c>
      <c r="P60" s="78">
        <f t="shared" si="328"/>
        <v>0</v>
      </c>
      <c r="Q60" s="78">
        <f t="shared" si="328"/>
        <v>0</v>
      </c>
      <c r="R60" s="78">
        <f t="shared" si="328"/>
        <v>0</v>
      </c>
      <c r="S60" s="79">
        <f t="shared" si="328"/>
        <v>0</v>
      </c>
      <c r="T60" s="237">
        <f>SUM(U60:AE60)</f>
        <v>60196</v>
      </c>
      <c r="U60" s="77">
        <f>SUM(U61:U65)</f>
        <v>0</v>
      </c>
      <c r="V60" s="61">
        <f>SUM(V61:V65)</f>
        <v>0</v>
      </c>
      <c r="W60" s="79">
        <f t="shared" ref="W60:AE60" si="330">SUM(W61:W65)</f>
        <v>0</v>
      </c>
      <c r="X60" s="301">
        <f t="shared" si="330"/>
        <v>0</v>
      </c>
      <c r="Y60" s="95">
        <f t="shared" si="330"/>
        <v>0</v>
      </c>
      <c r="Z60" s="78">
        <f t="shared" si="330"/>
        <v>0</v>
      </c>
      <c r="AA60" s="78">
        <f t="shared" ref="AA60" si="331">SUM(AA61:AA65)</f>
        <v>60196</v>
      </c>
      <c r="AB60" s="78">
        <f t="shared" si="330"/>
        <v>0</v>
      </c>
      <c r="AC60" s="78">
        <f t="shared" si="330"/>
        <v>0</v>
      </c>
      <c r="AD60" s="78">
        <f t="shared" si="330"/>
        <v>0</v>
      </c>
      <c r="AE60" s="79">
        <f t="shared" si="330"/>
        <v>0</v>
      </c>
      <c r="AF60" s="262">
        <f>SUM(AG60:AQ60)</f>
        <v>60196</v>
      </c>
      <c r="AG60" s="315">
        <f>SUM(AG61:AG65)</f>
        <v>0</v>
      </c>
      <c r="AH60" s="263">
        <f>SUM(AH61:AH65)</f>
        <v>0</v>
      </c>
      <c r="AI60" s="239">
        <f t="shared" ref="AI60:AQ60" si="332">SUM(AI61:AI65)</f>
        <v>0</v>
      </c>
      <c r="AJ60" s="303">
        <f t="shared" si="332"/>
        <v>0</v>
      </c>
      <c r="AK60" s="240">
        <f t="shared" si="332"/>
        <v>0</v>
      </c>
      <c r="AL60" s="241">
        <f t="shared" si="332"/>
        <v>0</v>
      </c>
      <c r="AM60" s="241">
        <f t="shared" ref="AM60" si="333">SUM(AM61:AM65)</f>
        <v>60196</v>
      </c>
      <c r="AN60" s="241">
        <f t="shared" si="332"/>
        <v>0</v>
      </c>
      <c r="AO60" s="241">
        <f t="shared" si="332"/>
        <v>0</v>
      </c>
      <c r="AP60" s="241">
        <f t="shared" si="332"/>
        <v>0</v>
      </c>
      <c r="AQ60" s="239">
        <f t="shared" si="332"/>
        <v>0</v>
      </c>
      <c r="AR60" s="206"/>
      <c r="AS60" s="89">
        <v>369</v>
      </c>
      <c r="AT60" s="388">
        <f>SUMIFS($H$16:$H$214,$C$16:$C$214,$AS60)</f>
        <v>0</v>
      </c>
      <c r="AU60" s="388">
        <f>SUMIFS($T$16:$T$214,$C$16:$C$214,$AS60)</f>
        <v>0</v>
      </c>
      <c r="AV60" s="388">
        <f>SUMIFS($AF$16:$AF$214,$C$16:$C$214,$AS60)</f>
        <v>0</v>
      </c>
      <c r="AW60" s="190"/>
      <c r="AX60" s="89"/>
      <c r="AY60" s="89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0"/>
      <c r="BN60" s="190"/>
      <c r="BO60" s="190"/>
      <c r="BP60" s="190"/>
      <c r="BQ60" s="190"/>
      <c r="BR60" s="190"/>
      <c r="BS60" s="190"/>
      <c r="BT60" s="190"/>
      <c r="BU60" s="190"/>
      <c r="BV60" s="190"/>
      <c r="BW60" s="190"/>
      <c r="BX60" s="190"/>
      <c r="BY60" s="190"/>
      <c r="BZ60" s="190"/>
      <c r="CA60" s="190"/>
      <c r="CB60" s="190"/>
      <c r="CC60" s="190"/>
      <c r="CD60" s="190"/>
      <c r="CE60" s="190"/>
      <c r="CF60" s="190"/>
      <c r="CG60" s="190"/>
      <c r="CH60" s="190"/>
      <c r="CI60" s="190"/>
      <c r="CJ60" s="190"/>
      <c r="CK60" s="190"/>
      <c r="CL60" s="190"/>
      <c r="CM60" s="190"/>
      <c r="CN60" s="190"/>
      <c r="CO60" s="190"/>
      <c r="CP60" s="190"/>
      <c r="CQ60" s="190"/>
      <c r="CR60" s="190"/>
      <c r="CS60" s="190"/>
      <c r="CT60" s="190"/>
      <c r="CU60" s="190"/>
      <c r="CV60" s="190"/>
      <c r="CW60" s="190"/>
      <c r="CX60" s="190"/>
      <c r="CY60" s="190"/>
      <c r="CZ60" s="190"/>
      <c r="DA60" s="190"/>
      <c r="DB60" s="190"/>
      <c r="DC60" s="190"/>
      <c r="DD60" s="190"/>
      <c r="DE60" s="190"/>
      <c r="DF60" s="190"/>
      <c r="DG60" s="190"/>
      <c r="DH60" s="190"/>
      <c r="DI60" s="190"/>
      <c r="DJ60" s="190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</row>
    <row r="61" spans="1:136" s="72" customFormat="1" ht="15.75" customHeight="1" x14ac:dyDescent="0.25">
      <c r="A61" s="230"/>
      <c r="B61" s="179"/>
      <c r="C61" s="179">
        <v>421</v>
      </c>
      <c r="D61" s="567" t="s">
        <v>71</v>
      </c>
      <c r="E61" s="567"/>
      <c r="F61" s="567"/>
      <c r="G61" s="567"/>
      <c r="H61" s="76">
        <f>SUM(I61:S61)</f>
        <v>0</v>
      </c>
      <c r="I61" s="80"/>
      <c r="J61" s="94"/>
      <c r="K61" s="82"/>
      <c r="L61" s="302"/>
      <c r="M61" s="118"/>
      <c r="N61" s="81"/>
      <c r="O61" s="81"/>
      <c r="P61" s="81"/>
      <c r="Q61" s="81"/>
      <c r="R61" s="81"/>
      <c r="S61" s="82"/>
      <c r="T61" s="28">
        <f>SUM(U61:AE61)</f>
        <v>0</v>
      </c>
      <c r="U61" s="80"/>
      <c r="V61" s="94"/>
      <c r="W61" s="82"/>
      <c r="X61" s="302"/>
      <c r="Y61" s="118"/>
      <c r="Z61" s="81"/>
      <c r="AA61" s="81"/>
      <c r="AB61" s="81"/>
      <c r="AC61" s="81"/>
      <c r="AD61" s="81"/>
      <c r="AE61" s="82"/>
      <c r="AF61" s="109">
        <f>SUM(AG61:AQ61)</f>
        <v>0</v>
      </c>
      <c r="AG61" s="29">
        <f t="shared" ref="AG61:AG65" si="334">I61+U61</f>
        <v>0</v>
      </c>
      <c r="AH61" s="92">
        <f t="shared" ref="AH61:AH65" si="335">J61+V61</f>
        <v>0</v>
      </c>
      <c r="AI61" s="31">
        <f t="shared" ref="AI61:AI65" si="336">K61+W61</f>
        <v>0</v>
      </c>
      <c r="AJ61" s="326">
        <f t="shared" ref="AJ61:AJ65" si="337">L61+X61</f>
        <v>0</v>
      </c>
      <c r="AK61" s="290">
        <f t="shared" ref="AK61:AK65" si="338">M61+Y61</f>
        <v>0</v>
      </c>
      <c r="AL61" s="30">
        <f t="shared" ref="AL61:AL65" si="339">N61+Z61</f>
        <v>0</v>
      </c>
      <c r="AM61" s="30">
        <f t="shared" ref="AM61:AM65" si="340">O61+AA61</f>
        <v>0</v>
      </c>
      <c r="AN61" s="30">
        <f t="shared" ref="AN61:AN65" si="341">P61+AB61</f>
        <v>0</v>
      </c>
      <c r="AO61" s="30">
        <f t="shared" ref="AO61:AO65" si="342">Q61+AC61</f>
        <v>0</v>
      </c>
      <c r="AP61" s="30">
        <f t="shared" ref="AP61:AP65" si="343">R61+AD61</f>
        <v>0</v>
      </c>
      <c r="AQ61" s="31">
        <f t="shared" ref="AQ61:AQ65" si="344">S61+AE61</f>
        <v>0</v>
      </c>
      <c r="AR61" s="206"/>
      <c r="AS61" s="89"/>
      <c r="AT61" s="388"/>
      <c r="AU61" s="388"/>
      <c r="AV61" s="388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</row>
    <row r="62" spans="1:136" s="72" customFormat="1" ht="15" x14ac:dyDescent="0.25">
      <c r="A62" s="230"/>
      <c r="B62" s="179"/>
      <c r="C62" s="179">
        <v>422</v>
      </c>
      <c r="D62" s="567" t="s">
        <v>11</v>
      </c>
      <c r="E62" s="567"/>
      <c r="F62" s="567"/>
      <c r="G62" s="568"/>
      <c r="H62" s="76">
        <f>SUM(I62:S62)</f>
        <v>0</v>
      </c>
      <c r="I62" s="80"/>
      <c r="J62" s="94"/>
      <c r="K62" s="82"/>
      <c r="L62" s="302"/>
      <c r="M62" s="118"/>
      <c r="N62" s="81"/>
      <c r="O62" s="81"/>
      <c r="P62" s="81"/>
      <c r="Q62" s="81"/>
      <c r="R62" s="81"/>
      <c r="S62" s="82"/>
      <c r="T62" s="28">
        <f>SUM(U62:AE62)</f>
        <v>60196</v>
      </c>
      <c r="U62" s="80"/>
      <c r="V62" s="94"/>
      <c r="W62" s="82"/>
      <c r="X62" s="302"/>
      <c r="Y62" s="118"/>
      <c r="Z62" s="81"/>
      <c r="AA62" s="81">
        <v>60196</v>
      </c>
      <c r="AB62" s="81"/>
      <c r="AC62" s="81"/>
      <c r="AD62" s="81"/>
      <c r="AE62" s="82"/>
      <c r="AF62" s="109">
        <f>SUM(AG62:AQ62)</f>
        <v>60196</v>
      </c>
      <c r="AG62" s="29">
        <f t="shared" si="334"/>
        <v>0</v>
      </c>
      <c r="AH62" s="92">
        <f t="shared" si="335"/>
        <v>0</v>
      </c>
      <c r="AI62" s="31">
        <f t="shared" si="336"/>
        <v>0</v>
      </c>
      <c r="AJ62" s="326">
        <f t="shared" si="337"/>
        <v>0</v>
      </c>
      <c r="AK62" s="290">
        <f t="shared" si="338"/>
        <v>0</v>
      </c>
      <c r="AL62" s="30">
        <f t="shared" si="339"/>
        <v>0</v>
      </c>
      <c r="AM62" s="30">
        <f t="shared" si="340"/>
        <v>60196</v>
      </c>
      <c r="AN62" s="30">
        <f t="shared" si="341"/>
        <v>0</v>
      </c>
      <c r="AO62" s="30">
        <f t="shared" si="342"/>
        <v>0</v>
      </c>
      <c r="AP62" s="30">
        <f t="shared" si="343"/>
        <v>0</v>
      </c>
      <c r="AQ62" s="31">
        <f t="shared" si="344"/>
        <v>0</v>
      </c>
      <c r="AR62" s="206"/>
      <c r="AS62" s="89">
        <v>381</v>
      </c>
      <c r="AT62" s="388">
        <f>SUMIFS($H$16:$H$214,$C$16:$C$214,$AS62)</f>
        <v>0</v>
      </c>
      <c r="AU62" s="388">
        <f>SUMIFS($T$16:$T$214,$C$16:$C$214,$AS62)</f>
        <v>0</v>
      </c>
      <c r="AV62" s="388">
        <f>SUMIFS($AF$16:$AF$214,$C$16:$C$214,$AS62)</f>
        <v>0</v>
      </c>
      <c r="AW62" s="89"/>
      <c r="AX62" s="443"/>
      <c r="AY62" s="443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2" customFormat="1" ht="15" x14ac:dyDescent="0.25">
      <c r="A63" s="230"/>
      <c r="B63" s="179"/>
      <c r="C63" s="179">
        <v>423</v>
      </c>
      <c r="D63" s="567" t="s">
        <v>89</v>
      </c>
      <c r="E63" s="567"/>
      <c r="F63" s="567"/>
      <c r="G63" s="568"/>
      <c r="H63" s="76">
        <f t="shared" si="247"/>
        <v>0</v>
      </c>
      <c r="I63" s="80"/>
      <c r="J63" s="94"/>
      <c r="K63" s="82"/>
      <c r="L63" s="302"/>
      <c r="M63" s="118"/>
      <c r="N63" s="81"/>
      <c r="O63" s="81"/>
      <c r="P63" s="81"/>
      <c r="Q63" s="81"/>
      <c r="R63" s="81"/>
      <c r="S63" s="82"/>
      <c r="T63" s="28">
        <f t="shared" si="249"/>
        <v>0</v>
      </c>
      <c r="U63" s="80"/>
      <c r="V63" s="94"/>
      <c r="W63" s="82"/>
      <c r="X63" s="302"/>
      <c r="Y63" s="118"/>
      <c r="Z63" s="81"/>
      <c r="AA63" s="81"/>
      <c r="AB63" s="81"/>
      <c r="AC63" s="81"/>
      <c r="AD63" s="81"/>
      <c r="AE63" s="82"/>
      <c r="AF63" s="109">
        <f t="shared" si="260"/>
        <v>0</v>
      </c>
      <c r="AG63" s="29">
        <f t="shared" si="334"/>
        <v>0</v>
      </c>
      <c r="AH63" s="92">
        <f t="shared" si="335"/>
        <v>0</v>
      </c>
      <c r="AI63" s="31">
        <f t="shared" si="336"/>
        <v>0</v>
      </c>
      <c r="AJ63" s="326">
        <f t="shared" si="337"/>
        <v>0</v>
      </c>
      <c r="AK63" s="290">
        <f t="shared" si="338"/>
        <v>0</v>
      </c>
      <c r="AL63" s="30">
        <f t="shared" si="339"/>
        <v>0</v>
      </c>
      <c r="AM63" s="30">
        <f t="shared" si="340"/>
        <v>0</v>
      </c>
      <c r="AN63" s="30">
        <f t="shared" si="341"/>
        <v>0</v>
      </c>
      <c r="AO63" s="30">
        <f t="shared" si="342"/>
        <v>0</v>
      </c>
      <c r="AP63" s="30">
        <f t="shared" si="343"/>
        <v>0</v>
      </c>
      <c r="AQ63" s="31">
        <f t="shared" si="344"/>
        <v>0</v>
      </c>
      <c r="AR63" s="206"/>
      <c r="AS63" s="443"/>
      <c r="AT63" s="388"/>
      <c r="AU63" s="388"/>
      <c r="AV63" s="388"/>
      <c r="AW63" s="89"/>
      <c r="AX63" s="62"/>
      <c r="AY63" s="62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</row>
    <row r="64" spans="1:136" s="72" customFormat="1" ht="15" x14ac:dyDescent="0.25">
      <c r="A64" s="225"/>
      <c r="B64" s="279"/>
      <c r="C64" s="279">
        <v>424</v>
      </c>
      <c r="D64" s="567" t="s">
        <v>46</v>
      </c>
      <c r="E64" s="567"/>
      <c r="F64" s="567"/>
      <c r="G64" s="568"/>
      <c r="H64" s="76">
        <f t="shared" si="247"/>
        <v>0</v>
      </c>
      <c r="I64" s="80"/>
      <c r="J64" s="94"/>
      <c r="K64" s="82"/>
      <c r="L64" s="302"/>
      <c r="M64" s="118"/>
      <c r="N64" s="81"/>
      <c r="O64" s="81"/>
      <c r="P64" s="81"/>
      <c r="Q64" s="81"/>
      <c r="R64" s="81"/>
      <c r="S64" s="82"/>
      <c r="T64" s="28">
        <f t="shared" si="249"/>
        <v>0</v>
      </c>
      <c r="U64" s="80"/>
      <c r="V64" s="94"/>
      <c r="W64" s="82"/>
      <c r="X64" s="302"/>
      <c r="Y64" s="118"/>
      <c r="Z64" s="81"/>
      <c r="AA64" s="81"/>
      <c r="AB64" s="81"/>
      <c r="AC64" s="81"/>
      <c r="AD64" s="81"/>
      <c r="AE64" s="82"/>
      <c r="AF64" s="109">
        <f t="shared" si="260"/>
        <v>0</v>
      </c>
      <c r="AG64" s="29">
        <f>I64+U64</f>
        <v>0</v>
      </c>
      <c r="AH64" s="92">
        <f t="shared" si="335"/>
        <v>0</v>
      </c>
      <c r="AI64" s="31">
        <f t="shared" si="336"/>
        <v>0</v>
      </c>
      <c r="AJ64" s="326">
        <f t="shared" si="337"/>
        <v>0</v>
      </c>
      <c r="AK64" s="290">
        <f t="shared" si="338"/>
        <v>0</v>
      </c>
      <c r="AL64" s="30">
        <f t="shared" si="339"/>
        <v>0</v>
      </c>
      <c r="AM64" s="30">
        <f t="shared" si="340"/>
        <v>0</v>
      </c>
      <c r="AN64" s="30">
        <f t="shared" si="341"/>
        <v>0</v>
      </c>
      <c r="AO64" s="30">
        <f t="shared" si="342"/>
        <v>0</v>
      </c>
      <c r="AP64" s="30">
        <f t="shared" si="343"/>
        <v>0</v>
      </c>
      <c r="AQ64" s="31">
        <f t="shared" si="344"/>
        <v>0</v>
      </c>
      <c r="AR64" s="206"/>
      <c r="AS64" s="62">
        <v>421</v>
      </c>
      <c r="AT64" s="388">
        <f>SUMIFS($H$16:$H$214,$C$16:$C$214,$AS64)</f>
        <v>0</v>
      </c>
      <c r="AU64" s="388">
        <f>SUMIFS($T$16:$T$214,$C$16:$C$214,$AS64)</f>
        <v>0</v>
      </c>
      <c r="AV64" s="388">
        <f>SUMIFS($AF$16:$AF$214,$C$16:$C$214,$AS64)</f>
        <v>0</v>
      </c>
      <c r="AW64" s="89"/>
      <c r="AX64" s="192"/>
      <c r="AY64" s="192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2" customFormat="1" ht="15" x14ac:dyDescent="0.25">
      <c r="A65" s="230"/>
      <c r="B65" s="179"/>
      <c r="C65" s="179">
        <v>426</v>
      </c>
      <c r="D65" s="567" t="s">
        <v>85</v>
      </c>
      <c r="E65" s="567"/>
      <c r="F65" s="567"/>
      <c r="G65" s="568"/>
      <c r="H65" s="76">
        <f t="shared" si="247"/>
        <v>0</v>
      </c>
      <c r="I65" s="80"/>
      <c r="J65" s="94"/>
      <c r="K65" s="82"/>
      <c r="L65" s="302"/>
      <c r="M65" s="118"/>
      <c r="N65" s="81"/>
      <c r="O65" s="81"/>
      <c r="P65" s="81"/>
      <c r="Q65" s="81"/>
      <c r="R65" s="81"/>
      <c r="S65" s="82"/>
      <c r="T65" s="28">
        <f t="shared" si="249"/>
        <v>0</v>
      </c>
      <c r="U65" s="80"/>
      <c r="V65" s="94"/>
      <c r="W65" s="82"/>
      <c r="X65" s="302"/>
      <c r="Y65" s="118"/>
      <c r="Z65" s="81"/>
      <c r="AA65" s="81"/>
      <c r="AB65" s="81"/>
      <c r="AC65" s="81"/>
      <c r="AD65" s="81"/>
      <c r="AE65" s="82"/>
      <c r="AF65" s="109">
        <f t="shared" si="260"/>
        <v>0</v>
      </c>
      <c r="AG65" s="29">
        <f t="shared" si="334"/>
        <v>0</v>
      </c>
      <c r="AH65" s="92">
        <f t="shared" si="335"/>
        <v>0</v>
      </c>
      <c r="AI65" s="31">
        <f t="shared" si="336"/>
        <v>0</v>
      </c>
      <c r="AJ65" s="326">
        <f t="shared" si="337"/>
        <v>0</v>
      </c>
      <c r="AK65" s="290">
        <f t="shared" si="338"/>
        <v>0</v>
      </c>
      <c r="AL65" s="30">
        <f t="shared" si="339"/>
        <v>0</v>
      </c>
      <c r="AM65" s="30">
        <f t="shared" si="340"/>
        <v>0</v>
      </c>
      <c r="AN65" s="30">
        <f t="shared" si="341"/>
        <v>0</v>
      </c>
      <c r="AO65" s="30">
        <f t="shared" si="342"/>
        <v>0</v>
      </c>
      <c r="AP65" s="30">
        <f t="shared" si="343"/>
        <v>0</v>
      </c>
      <c r="AQ65" s="31">
        <f t="shared" si="344"/>
        <v>0</v>
      </c>
      <c r="AR65" s="206"/>
      <c r="AS65" s="62">
        <v>422</v>
      </c>
      <c r="AT65" s="388">
        <f>SUMIFS($H$16:$H$214,$C$16:$C$214,$AS65)</f>
        <v>50000</v>
      </c>
      <c r="AU65" s="388">
        <f>SUMIFS($T$16:$T$214,$C$16:$C$214,$AS65)</f>
        <v>134653</v>
      </c>
      <c r="AV65" s="388">
        <f>SUMIFS($AF$16:$AF$214,$C$16:$C$214,$AS65)</f>
        <v>184653</v>
      </c>
      <c r="AW65" s="89"/>
      <c r="AX65" s="192"/>
      <c r="AY65" s="192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</row>
    <row r="66" spans="1:136" s="89" customFormat="1" ht="26.25" customHeight="1" x14ac:dyDescent="0.25">
      <c r="A66" s="515">
        <v>45</v>
      </c>
      <c r="B66" s="516"/>
      <c r="C66" s="431"/>
      <c r="D66" s="517" t="s">
        <v>86</v>
      </c>
      <c r="E66" s="517"/>
      <c r="F66" s="517"/>
      <c r="G66" s="517"/>
      <c r="H66" s="237">
        <f t="shared" si="247"/>
        <v>0</v>
      </c>
      <c r="I66" s="263">
        <f>I67+I68</f>
        <v>0</v>
      </c>
      <c r="J66" s="263">
        <f>J67+J68</f>
        <v>0</v>
      </c>
      <c r="K66" s="239">
        <f t="shared" ref="K66:S66" si="345">K67+K68</f>
        <v>0</v>
      </c>
      <c r="L66" s="303">
        <f t="shared" si="345"/>
        <v>0</v>
      </c>
      <c r="M66" s="240">
        <f t="shared" si="345"/>
        <v>0</v>
      </c>
      <c r="N66" s="241">
        <f t="shared" si="345"/>
        <v>0</v>
      </c>
      <c r="O66" s="241">
        <f t="shared" ref="O66" si="346">O67+O68</f>
        <v>0</v>
      </c>
      <c r="P66" s="241">
        <f t="shared" si="345"/>
        <v>0</v>
      </c>
      <c r="Q66" s="241">
        <f t="shared" si="345"/>
        <v>0</v>
      </c>
      <c r="R66" s="241">
        <f t="shared" si="345"/>
        <v>0</v>
      </c>
      <c r="S66" s="242">
        <f t="shared" si="345"/>
        <v>0</v>
      </c>
      <c r="T66" s="237">
        <f t="shared" si="249"/>
        <v>0</v>
      </c>
      <c r="U66" s="263">
        <f>U67+U68</f>
        <v>0</v>
      </c>
      <c r="V66" s="241">
        <f>V67+V68</f>
        <v>0</v>
      </c>
      <c r="W66" s="239">
        <f t="shared" ref="W66:AE66" si="347">W67+W68</f>
        <v>0</v>
      </c>
      <c r="X66" s="303">
        <f t="shared" si="347"/>
        <v>0</v>
      </c>
      <c r="Y66" s="240">
        <f t="shared" si="347"/>
        <v>0</v>
      </c>
      <c r="Z66" s="241">
        <f t="shared" si="347"/>
        <v>0</v>
      </c>
      <c r="AA66" s="241">
        <f t="shared" ref="AA66" si="348">AA67+AA68</f>
        <v>0</v>
      </c>
      <c r="AB66" s="241">
        <f t="shared" si="347"/>
        <v>0</v>
      </c>
      <c r="AC66" s="241">
        <f t="shared" si="347"/>
        <v>0</v>
      </c>
      <c r="AD66" s="241">
        <f t="shared" si="347"/>
        <v>0</v>
      </c>
      <c r="AE66" s="242">
        <f t="shared" si="347"/>
        <v>0</v>
      </c>
      <c r="AF66" s="262">
        <f t="shared" si="260"/>
        <v>0</v>
      </c>
      <c r="AG66" s="238">
        <f>AG67+AG68</f>
        <v>0</v>
      </c>
      <c r="AH66" s="241">
        <f>AH67+AH68</f>
        <v>0</v>
      </c>
      <c r="AI66" s="239">
        <f t="shared" ref="AI66:AQ66" si="349">AI67+AI68</f>
        <v>0</v>
      </c>
      <c r="AJ66" s="303">
        <f t="shared" si="349"/>
        <v>0</v>
      </c>
      <c r="AK66" s="240">
        <f t="shared" si="349"/>
        <v>0</v>
      </c>
      <c r="AL66" s="241">
        <f t="shared" si="349"/>
        <v>0</v>
      </c>
      <c r="AM66" s="241">
        <f t="shared" ref="AM66" si="350">AM67+AM68</f>
        <v>0</v>
      </c>
      <c r="AN66" s="241">
        <f t="shared" si="349"/>
        <v>0</v>
      </c>
      <c r="AO66" s="241">
        <f t="shared" si="349"/>
        <v>0</v>
      </c>
      <c r="AP66" s="241">
        <f t="shared" si="349"/>
        <v>0</v>
      </c>
      <c r="AQ66" s="242">
        <f t="shared" si="349"/>
        <v>0</v>
      </c>
      <c r="AR66" s="206"/>
      <c r="AS66" s="89">
        <v>423</v>
      </c>
      <c r="AT66" s="388">
        <f>SUMIFS($H$16:$H$214,$C$16:$C$214,$AS66)</f>
        <v>0</v>
      </c>
      <c r="AU66" s="388">
        <f>SUMIFS($T$16:$T$214,$C$16:$C$214,$AS66)</f>
        <v>0</v>
      </c>
      <c r="AV66" s="388">
        <f>SUMIFS($AF$16:$AF$214,$C$16:$C$214,$AS66)</f>
        <v>0</v>
      </c>
      <c r="AX66" s="190"/>
      <c r="AY66" s="190"/>
    </row>
    <row r="67" spans="1:136" s="72" customFormat="1" ht="15" x14ac:dyDescent="0.25">
      <c r="A67" s="230"/>
      <c r="B67" s="179"/>
      <c r="C67" s="179">
        <v>451</v>
      </c>
      <c r="D67" s="567" t="s">
        <v>87</v>
      </c>
      <c r="E67" s="567"/>
      <c r="F67" s="567"/>
      <c r="G67" s="567"/>
      <c r="H67" s="76">
        <f t="shared" si="247"/>
        <v>0</v>
      </c>
      <c r="I67" s="94"/>
      <c r="J67" s="94"/>
      <c r="K67" s="82"/>
      <c r="L67" s="302"/>
      <c r="M67" s="118"/>
      <c r="N67" s="81"/>
      <c r="O67" s="81"/>
      <c r="P67" s="81"/>
      <c r="Q67" s="81"/>
      <c r="R67" s="81"/>
      <c r="S67" s="182"/>
      <c r="T67" s="28">
        <f t="shared" si="249"/>
        <v>0</v>
      </c>
      <c r="U67" s="94"/>
      <c r="V67" s="81"/>
      <c r="W67" s="82"/>
      <c r="X67" s="302"/>
      <c r="Y67" s="118"/>
      <c r="Z67" s="81"/>
      <c r="AA67" s="81"/>
      <c r="AB67" s="81"/>
      <c r="AC67" s="81"/>
      <c r="AD67" s="81"/>
      <c r="AE67" s="182"/>
      <c r="AF67" s="109">
        <f t="shared" si="260"/>
        <v>0</v>
      </c>
      <c r="AG67" s="474">
        <f t="shared" ref="AG67:AG68" si="351">I67+U67</f>
        <v>0</v>
      </c>
      <c r="AH67" s="30">
        <f t="shared" ref="AH67:AH68" si="352">J67+V67</f>
        <v>0</v>
      </c>
      <c r="AI67" s="31">
        <f t="shared" ref="AI67:AI68" si="353">K67+W67</f>
        <v>0</v>
      </c>
      <c r="AJ67" s="326">
        <f t="shared" ref="AJ67:AJ68" si="354">L67+X67</f>
        <v>0</v>
      </c>
      <c r="AK67" s="290">
        <f t="shared" ref="AK67:AK68" si="355">M67+Y67</f>
        <v>0</v>
      </c>
      <c r="AL67" s="30">
        <f t="shared" ref="AL67:AL68" si="356">N67+Z67</f>
        <v>0</v>
      </c>
      <c r="AM67" s="30">
        <f t="shared" ref="AM67:AM68" si="357">O67+AA67</f>
        <v>0</v>
      </c>
      <c r="AN67" s="30">
        <f t="shared" ref="AN67:AN68" si="358">P67+AB67</f>
        <v>0</v>
      </c>
      <c r="AO67" s="30">
        <f t="shared" ref="AO67:AO68" si="359">Q67+AC67</f>
        <v>0</v>
      </c>
      <c r="AP67" s="30">
        <f t="shared" ref="AP67:AP68" si="360">R67+AD67</f>
        <v>0</v>
      </c>
      <c r="AQ67" s="125">
        <f t="shared" ref="AQ67" si="361">S67+AE67</f>
        <v>0</v>
      </c>
      <c r="AR67" s="206"/>
      <c r="AS67" s="89">
        <v>424</v>
      </c>
      <c r="AT67" s="388">
        <f>SUMIFS($H$16:$H$214,$C$16:$C$214,$AS67)</f>
        <v>0</v>
      </c>
      <c r="AU67" s="388">
        <f>SUMIFS($T$16:$T$214,$C$16:$C$214,$AS67)</f>
        <v>0</v>
      </c>
      <c r="AV67" s="388">
        <f>SUMIFS($AF$16:$AF$214,$C$16:$C$214,$AS67)</f>
        <v>0</v>
      </c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</row>
    <row r="68" spans="1:136" s="72" customFormat="1" ht="15" x14ac:dyDescent="0.25">
      <c r="A68" s="230"/>
      <c r="B68" s="179"/>
      <c r="C68" s="179">
        <v>452</v>
      </c>
      <c r="D68" s="567" t="s">
        <v>91</v>
      </c>
      <c r="E68" s="567"/>
      <c r="F68" s="567"/>
      <c r="G68" s="567"/>
      <c r="H68" s="76">
        <f t="shared" si="247"/>
        <v>0</v>
      </c>
      <c r="I68" s="94"/>
      <c r="J68" s="94"/>
      <c r="K68" s="82"/>
      <c r="L68" s="302"/>
      <c r="M68" s="118"/>
      <c r="N68" s="81"/>
      <c r="O68" s="81"/>
      <c r="P68" s="81"/>
      <c r="Q68" s="81"/>
      <c r="R68" s="81"/>
      <c r="S68" s="182"/>
      <c r="T68" s="28">
        <f t="shared" si="249"/>
        <v>0</v>
      </c>
      <c r="U68" s="94"/>
      <c r="V68" s="81"/>
      <c r="W68" s="82"/>
      <c r="X68" s="302"/>
      <c r="Y68" s="118"/>
      <c r="Z68" s="81"/>
      <c r="AA68" s="81"/>
      <c r="AB68" s="81"/>
      <c r="AC68" s="81"/>
      <c r="AD68" s="81"/>
      <c r="AE68" s="182"/>
      <c r="AF68" s="109">
        <f t="shared" si="260"/>
        <v>0</v>
      </c>
      <c r="AG68" s="474">
        <f t="shared" si="351"/>
        <v>0</v>
      </c>
      <c r="AH68" s="30">
        <f t="shared" si="352"/>
        <v>0</v>
      </c>
      <c r="AI68" s="31">
        <f t="shared" si="353"/>
        <v>0</v>
      </c>
      <c r="AJ68" s="326">
        <f t="shared" si="354"/>
        <v>0</v>
      </c>
      <c r="AK68" s="290">
        <f t="shared" si="355"/>
        <v>0</v>
      </c>
      <c r="AL68" s="30">
        <f t="shared" si="356"/>
        <v>0</v>
      </c>
      <c r="AM68" s="30">
        <f t="shared" si="357"/>
        <v>0</v>
      </c>
      <c r="AN68" s="30">
        <f t="shared" si="358"/>
        <v>0</v>
      </c>
      <c r="AO68" s="30">
        <f t="shared" si="359"/>
        <v>0</v>
      </c>
      <c r="AP68" s="30">
        <f t="shared" si="360"/>
        <v>0</v>
      </c>
      <c r="AQ68" s="125">
        <f>S68+AE68</f>
        <v>0</v>
      </c>
      <c r="AR68" s="206"/>
      <c r="AS68" s="89">
        <v>426</v>
      </c>
      <c r="AT68" s="388">
        <f>SUMIFS($H$16:$H$214,$C$16:$C$214,$AS68)</f>
        <v>0</v>
      </c>
      <c r="AU68" s="388">
        <f>SUMIFS($T$16:$T$214,$C$16:$C$214,$AS68)</f>
        <v>0</v>
      </c>
      <c r="AV68" s="388">
        <f>SUMIFS($AF$16:$AF$214,$C$16:$C$214,$AS68)</f>
        <v>0</v>
      </c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</row>
    <row r="69" spans="1:136" s="272" customFormat="1" ht="12.75" customHeight="1" x14ac:dyDescent="0.25">
      <c r="A69" s="277"/>
      <c r="B69" s="277"/>
      <c r="D69" s="268"/>
      <c r="E69" s="268"/>
      <c r="F69" s="268"/>
      <c r="G69" s="268"/>
      <c r="I69" s="633" t="s">
        <v>140</v>
      </c>
      <c r="J69" s="633"/>
      <c r="K69" s="633"/>
      <c r="L69" s="633"/>
      <c r="M69" s="633"/>
      <c r="N69" s="633"/>
      <c r="O69" s="633"/>
      <c r="P69" s="633"/>
      <c r="Q69" s="633"/>
      <c r="R69" s="633"/>
      <c r="S69" s="633"/>
      <c r="U69" s="633" t="s">
        <v>140</v>
      </c>
      <c r="V69" s="633"/>
      <c r="W69" s="633"/>
      <c r="X69" s="633"/>
      <c r="Y69" s="633"/>
      <c r="Z69" s="633"/>
      <c r="AA69" s="633"/>
      <c r="AB69" s="633"/>
      <c r="AC69" s="633"/>
      <c r="AD69" s="633"/>
      <c r="AE69" s="633"/>
      <c r="AF69" s="276"/>
      <c r="AG69" s="633" t="s">
        <v>140</v>
      </c>
      <c r="AH69" s="633"/>
      <c r="AI69" s="633"/>
      <c r="AJ69" s="633"/>
      <c r="AK69" s="633"/>
      <c r="AL69" s="633"/>
      <c r="AM69" s="633"/>
      <c r="AN69" s="633"/>
      <c r="AO69" s="633"/>
      <c r="AP69" s="633"/>
      <c r="AQ69" s="633"/>
      <c r="AR69" s="274"/>
      <c r="AS69" s="438"/>
      <c r="AT69" s="194"/>
      <c r="AU69" s="194"/>
      <c r="AV69" s="194"/>
      <c r="AW69" s="276"/>
      <c r="AX69" s="278"/>
      <c r="AY69" s="278"/>
      <c r="AZ69" s="275"/>
      <c r="BA69" s="275"/>
      <c r="BB69" s="275"/>
      <c r="BC69" s="275"/>
      <c r="BD69" s="275"/>
      <c r="BE69" s="275"/>
      <c r="BF69" s="275"/>
      <c r="BG69" s="275"/>
      <c r="BH69" s="275"/>
      <c r="BI69" s="275"/>
      <c r="BJ69" s="275"/>
      <c r="BK69" s="275"/>
      <c r="BL69" s="275"/>
      <c r="BM69" s="275"/>
      <c r="BN69" s="275"/>
      <c r="BO69" s="275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  <c r="CS69" s="276"/>
      <c r="CT69" s="276"/>
      <c r="CU69" s="276"/>
      <c r="CV69" s="276"/>
      <c r="CW69" s="276"/>
      <c r="CX69" s="276"/>
      <c r="CY69" s="276"/>
      <c r="CZ69" s="276"/>
      <c r="DA69" s="276"/>
      <c r="DB69" s="276"/>
      <c r="DC69" s="276"/>
      <c r="DD69" s="276"/>
      <c r="DE69" s="276"/>
      <c r="DF69" s="276"/>
      <c r="DG69" s="276"/>
      <c r="DH69" s="276"/>
      <c r="DI69" s="276"/>
      <c r="DJ69" s="276"/>
      <c r="DK69" s="276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</row>
    <row r="70" spans="1:136" s="72" customFormat="1" ht="10.5" customHeight="1" x14ac:dyDescent="0.25">
      <c r="A70" s="205"/>
      <c r="B70" s="205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07"/>
      <c r="AR70" s="206"/>
      <c r="AS70" s="89">
        <v>451</v>
      </c>
      <c r="AT70" s="388">
        <f>SUMIFS($H$16:$H$214,$C$16:$C$214,$AS70)</f>
        <v>5450000</v>
      </c>
      <c r="AU70" s="388">
        <f>SUMIFS($T$16:$T$214,$C$16:$C$214,$AS70)</f>
        <v>110000</v>
      </c>
      <c r="AV70" s="388">
        <f>SUMIFS($AF$16:$AF$214,$C$16:$C$214,$AS70)</f>
        <v>5560000</v>
      </c>
      <c r="AW70" s="89"/>
      <c r="AX70" s="124"/>
      <c r="AY70" s="124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</row>
    <row r="71" spans="1:136" s="74" customFormat="1" ht="25.9" customHeight="1" x14ac:dyDescent="0.25">
      <c r="A71" s="569" t="s">
        <v>143</v>
      </c>
      <c r="B71" s="570"/>
      <c r="C71" s="570"/>
      <c r="D71" s="572" t="s">
        <v>142</v>
      </c>
      <c r="E71" s="572"/>
      <c r="F71" s="572"/>
      <c r="G71" s="573"/>
      <c r="H71" s="83">
        <f>SUM(I71:S71)</f>
        <v>56911</v>
      </c>
      <c r="I71" s="84">
        <f>I72</f>
        <v>0</v>
      </c>
      <c r="J71" s="285">
        <f t="shared" ref="J71:S71" si="362">J72</f>
        <v>0</v>
      </c>
      <c r="K71" s="86">
        <f t="shared" si="362"/>
        <v>56911</v>
      </c>
      <c r="L71" s="300">
        <f t="shared" si="362"/>
        <v>0</v>
      </c>
      <c r="M71" s="120">
        <f t="shared" si="362"/>
        <v>0</v>
      </c>
      <c r="N71" s="85">
        <f t="shared" si="362"/>
        <v>0</v>
      </c>
      <c r="O71" s="85">
        <f t="shared" si="362"/>
        <v>0</v>
      </c>
      <c r="P71" s="85">
        <f t="shared" si="362"/>
        <v>0</v>
      </c>
      <c r="Q71" s="85">
        <f t="shared" si="362"/>
        <v>0</v>
      </c>
      <c r="R71" s="85">
        <f t="shared" si="362"/>
        <v>0</v>
      </c>
      <c r="S71" s="86">
        <f t="shared" si="362"/>
        <v>0</v>
      </c>
      <c r="T71" s="245">
        <f>SUM(U71:AE71)</f>
        <v>-4011</v>
      </c>
      <c r="U71" s="84">
        <f t="shared" ref="U71:AE71" si="363">U72</f>
        <v>0</v>
      </c>
      <c r="V71" s="285">
        <f t="shared" si="363"/>
        <v>0</v>
      </c>
      <c r="W71" s="86">
        <f t="shared" si="363"/>
        <v>-4011</v>
      </c>
      <c r="X71" s="300">
        <f t="shared" si="363"/>
        <v>0</v>
      </c>
      <c r="Y71" s="120">
        <f t="shared" si="363"/>
        <v>0</v>
      </c>
      <c r="Z71" s="85">
        <f t="shared" si="363"/>
        <v>0</v>
      </c>
      <c r="AA71" s="85">
        <f t="shared" si="363"/>
        <v>0</v>
      </c>
      <c r="AB71" s="85">
        <f t="shared" si="363"/>
        <v>0</v>
      </c>
      <c r="AC71" s="85">
        <f t="shared" si="363"/>
        <v>0</v>
      </c>
      <c r="AD71" s="85">
        <f t="shared" si="363"/>
        <v>0</v>
      </c>
      <c r="AE71" s="86">
        <f t="shared" si="363"/>
        <v>0</v>
      </c>
      <c r="AF71" s="261">
        <f>SUM(AG71:AQ71)</f>
        <v>52900</v>
      </c>
      <c r="AG71" s="468">
        <f t="shared" ref="AG71:AQ71" si="364">AG72</f>
        <v>0</v>
      </c>
      <c r="AH71" s="469">
        <f t="shared" si="364"/>
        <v>0</v>
      </c>
      <c r="AI71" s="470">
        <f t="shared" si="364"/>
        <v>52900</v>
      </c>
      <c r="AJ71" s="471">
        <f t="shared" si="364"/>
        <v>0</v>
      </c>
      <c r="AK71" s="472">
        <f t="shared" si="364"/>
        <v>0</v>
      </c>
      <c r="AL71" s="473">
        <f t="shared" si="364"/>
        <v>0</v>
      </c>
      <c r="AM71" s="473">
        <f t="shared" si="364"/>
        <v>0</v>
      </c>
      <c r="AN71" s="473">
        <f t="shared" si="364"/>
        <v>0</v>
      </c>
      <c r="AO71" s="473">
        <f t="shared" si="364"/>
        <v>0</v>
      </c>
      <c r="AP71" s="473">
        <f t="shared" si="364"/>
        <v>0</v>
      </c>
      <c r="AQ71" s="470">
        <f t="shared" si="364"/>
        <v>0</v>
      </c>
      <c r="AR71" s="206"/>
      <c r="AS71" s="89">
        <v>452</v>
      </c>
      <c r="AT71" s="388">
        <f>SUMIFS($H$16:$H$214,$C$16:$C$214,$AS71)</f>
        <v>0</v>
      </c>
      <c r="AU71" s="388">
        <f>SUMIFS($T$16:$T$214,$C$16:$C$214,$AS71)</f>
        <v>0</v>
      </c>
      <c r="AV71" s="388">
        <f>SUMIFS($AF$16:$AF$214,$C$16:$C$214,$AS71)</f>
        <v>0</v>
      </c>
      <c r="AW71" s="192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2"/>
      <c r="BQ71" s="192"/>
      <c r="BR71" s="192"/>
      <c r="BS71" s="192"/>
      <c r="BT71" s="192"/>
      <c r="BU71" s="192"/>
      <c r="BV71" s="192"/>
      <c r="BW71" s="192"/>
      <c r="BX71" s="192"/>
      <c r="BY71" s="192"/>
      <c r="BZ71" s="192"/>
      <c r="CA71" s="192"/>
      <c r="CB71" s="192"/>
      <c r="CC71" s="192"/>
      <c r="CD71" s="192"/>
      <c r="CE71" s="192"/>
      <c r="CF71" s="192"/>
      <c r="CG71" s="192"/>
      <c r="CH71" s="192"/>
      <c r="CI71" s="192"/>
      <c r="CJ71" s="192"/>
      <c r="CK71" s="192"/>
      <c r="CL71" s="192"/>
      <c r="CM71" s="192"/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</row>
    <row r="72" spans="1:136" s="74" customFormat="1" ht="15.75" customHeight="1" x14ac:dyDescent="0.25">
      <c r="A72" s="436">
        <v>3</v>
      </c>
      <c r="B72" s="68"/>
      <c r="C72" s="90"/>
      <c r="D72" s="565" t="s">
        <v>16</v>
      </c>
      <c r="E72" s="565"/>
      <c r="F72" s="565"/>
      <c r="G72" s="566"/>
      <c r="H72" s="75">
        <f t="shared" ref="H72:H79" si="365">SUM(I72:S72)</f>
        <v>56911</v>
      </c>
      <c r="I72" s="77">
        <f>I73+I77</f>
        <v>0</v>
      </c>
      <c r="J72" s="61">
        <f t="shared" ref="J72:S72" si="366">J73+J77</f>
        <v>0</v>
      </c>
      <c r="K72" s="79">
        <f t="shared" si="366"/>
        <v>56911</v>
      </c>
      <c r="L72" s="301">
        <f t="shared" si="366"/>
        <v>0</v>
      </c>
      <c r="M72" s="95">
        <f t="shared" si="366"/>
        <v>0</v>
      </c>
      <c r="N72" s="78">
        <f t="shared" si="366"/>
        <v>0</v>
      </c>
      <c r="O72" s="78">
        <f t="shared" ref="O72" si="367">O73+O77</f>
        <v>0</v>
      </c>
      <c r="P72" s="78">
        <f t="shared" si="366"/>
        <v>0</v>
      </c>
      <c r="Q72" s="78">
        <f t="shared" si="366"/>
        <v>0</v>
      </c>
      <c r="R72" s="78">
        <f t="shared" si="366"/>
        <v>0</v>
      </c>
      <c r="S72" s="79">
        <f t="shared" si="366"/>
        <v>0</v>
      </c>
      <c r="T72" s="237">
        <f t="shared" ref="T72:T79" si="368">SUM(U72:AE72)</f>
        <v>-4011</v>
      </c>
      <c r="U72" s="77">
        <f t="shared" ref="U72:AE72" si="369">U73+U77</f>
        <v>0</v>
      </c>
      <c r="V72" s="61">
        <f t="shared" si="369"/>
        <v>0</v>
      </c>
      <c r="W72" s="79">
        <f t="shared" si="369"/>
        <v>-4011</v>
      </c>
      <c r="X72" s="301">
        <f t="shared" si="369"/>
        <v>0</v>
      </c>
      <c r="Y72" s="95">
        <f t="shared" si="369"/>
        <v>0</v>
      </c>
      <c r="Z72" s="78">
        <f t="shared" si="369"/>
        <v>0</v>
      </c>
      <c r="AA72" s="78">
        <f t="shared" ref="AA72" si="370">AA73+AA77</f>
        <v>0</v>
      </c>
      <c r="AB72" s="78">
        <f t="shared" si="369"/>
        <v>0</v>
      </c>
      <c r="AC72" s="78">
        <f t="shared" si="369"/>
        <v>0</v>
      </c>
      <c r="AD72" s="78">
        <f t="shared" si="369"/>
        <v>0</v>
      </c>
      <c r="AE72" s="79">
        <f t="shared" si="369"/>
        <v>0</v>
      </c>
      <c r="AF72" s="262">
        <f t="shared" ref="AF72:AF79" si="371">SUM(AG72:AQ72)</f>
        <v>52900</v>
      </c>
      <c r="AG72" s="315">
        <f t="shared" ref="AG72:AQ72" si="372">AG73+AG77</f>
        <v>0</v>
      </c>
      <c r="AH72" s="263">
        <f t="shared" si="372"/>
        <v>0</v>
      </c>
      <c r="AI72" s="239">
        <f t="shared" si="372"/>
        <v>52900</v>
      </c>
      <c r="AJ72" s="303">
        <f t="shared" si="372"/>
        <v>0</v>
      </c>
      <c r="AK72" s="240">
        <f t="shared" si="372"/>
        <v>0</v>
      </c>
      <c r="AL72" s="241">
        <f t="shared" si="372"/>
        <v>0</v>
      </c>
      <c r="AM72" s="241">
        <f t="shared" ref="AM72" si="373">AM73+AM77</f>
        <v>0</v>
      </c>
      <c r="AN72" s="241">
        <f t="shared" si="372"/>
        <v>0</v>
      </c>
      <c r="AO72" s="241">
        <f t="shared" si="372"/>
        <v>0</v>
      </c>
      <c r="AP72" s="241">
        <f t="shared" si="372"/>
        <v>0</v>
      </c>
      <c r="AQ72" s="239">
        <f t="shared" si="372"/>
        <v>0</v>
      </c>
      <c r="AR72" s="206"/>
      <c r="AS72" s="89"/>
      <c r="AT72" s="388"/>
      <c r="AU72" s="388"/>
      <c r="AV72" s="388"/>
      <c r="AW72" s="192"/>
      <c r="AX72" s="190"/>
      <c r="AY72" s="190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K72" s="192"/>
      <c r="BL72" s="192"/>
      <c r="BM72" s="192"/>
      <c r="BN72" s="192"/>
      <c r="BO72" s="192"/>
      <c r="BP72" s="192"/>
      <c r="BQ72" s="192"/>
      <c r="BR72" s="192"/>
      <c r="BS72" s="192"/>
      <c r="BT72" s="192"/>
      <c r="BU72" s="192"/>
      <c r="BV72" s="192"/>
      <c r="BW72" s="192"/>
      <c r="BX72" s="192"/>
      <c r="BY72" s="192"/>
      <c r="BZ72" s="192"/>
      <c r="CA72" s="192"/>
      <c r="CB72" s="192"/>
      <c r="CC72" s="192"/>
      <c r="CD72" s="192"/>
      <c r="CE72" s="192"/>
      <c r="CF72" s="192"/>
      <c r="CG72" s="192"/>
      <c r="CH72" s="192"/>
      <c r="CI72" s="192"/>
      <c r="CJ72" s="192"/>
      <c r="CK72" s="192"/>
      <c r="CL72" s="192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</row>
    <row r="73" spans="1:136" s="73" customFormat="1" ht="15.75" customHeight="1" x14ac:dyDescent="0.25">
      <c r="A73" s="563">
        <v>31</v>
      </c>
      <c r="B73" s="564"/>
      <c r="C73" s="90"/>
      <c r="D73" s="565" t="s">
        <v>0</v>
      </c>
      <c r="E73" s="565"/>
      <c r="F73" s="565"/>
      <c r="G73" s="566"/>
      <c r="H73" s="75">
        <f t="shared" si="365"/>
        <v>52741</v>
      </c>
      <c r="I73" s="77">
        <f>SUM(I74:I76)</f>
        <v>0</v>
      </c>
      <c r="J73" s="61">
        <f t="shared" ref="J73:S73" si="374">SUM(J74:J76)</f>
        <v>0</v>
      </c>
      <c r="K73" s="79">
        <f t="shared" si="374"/>
        <v>52741</v>
      </c>
      <c r="L73" s="301">
        <f t="shared" si="374"/>
        <v>0</v>
      </c>
      <c r="M73" s="95">
        <f t="shared" si="374"/>
        <v>0</v>
      </c>
      <c r="N73" s="78">
        <f t="shared" si="374"/>
        <v>0</v>
      </c>
      <c r="O73" s="78">
        <f t="shared" ref="O73" si="375">SUM(O74:O76)</f>
        <v>0</v>
      </c>
      <c r="P73" s="78">
        <f t="shared" si="374"/>
        <v>0</v>
      </c>
      <c r="Q73" s="78">
        <f t="shared" si="374"/>
        <v>0</v>
      </c>
      <c r="R73" s="78">
        <f t="shared" si="374"/>
        <v>0</v>
      </c>
      <c r="S73" s="229">
        <f t="shared" si="374"/>
        <v>0</v>
      </c>
      <c r="T73" s="248">
        <f t="shared" si="368"/>
        <v>-2011</v>
      </c>
      <c r="U73" s="77">
        <f t="shared" ref="U73:AE73" si="376">SUM(U74:U76)</f>
        <v>0</v>
      </c>
      <c r="V73" s="61">
        <f t="shared" si="376"/>
        <v>0</v>
      </c>
      <c r="W73" s="79">
        <f t="shared" si="376"/>
        <v>-2011</v>
      </c>
      <c r="X73" s="301">
        <f t="shared" si="376"/>
        <v>0</v>
      </c>
      <c r="Y73" s="95">
        <f t="shared" si="376"/>
        <v>0</v>
      </c>
      <c r="Z73" s="78">
        <f t="shared" si="376"/>
        <v>0</v>
      </c>
      <c r="AA73" s="78">
        <f t="shared" ref="AA73" si="377">SUM(AA74:AA76)</f>
        <v>0</v>
      </c>
      <c r="AB73" s="78">
        <f t="shared" si="376"/>
        <v>0</v>
      </c>
      <c r="AC73" s="78">
        <f t="shared" si="376"/>
        <v>0</v>
      </c>
      <c r="AD73" s="78">
        <f t="shared" si="376"/>
        <v>0</v>
      </c>
      <c r="AE73" s="229">
        <f t="shared" si="376"/>
        <v>0</v>
      </c>
      <c r="AF73" s="262">
        <f t="shared" si="371"/>
        <v>50730</v>
      </c>
      <c r="AG73" s="315">
        <f t="shared" ref="AG73:AQ73" si="378">SUM(AG74:AG76)</f>
        <v>0</v>
      </c>
      <c r="AH73" s="263">
        <f t="shared" si="378"/>
        <v>0</v>
      </c>
      <c r="AI73" s="239">
        <f t="shared" si="378"/>
        <v>50730</v>
      </c>
      <c r="AJ73" s="303">
        <f t="shared" si="378"/>
        <v>0</v>
      </c>
      <c r="AK73" s="240">
        <f t="shared" si="378"/>
        <v>0</v>
      </c>
      <c r="AL73" s="241">
        <f t="shared" si="378"/>
        <v>0</v>
      </c>
      <c r="AM73" s="241">
        <f t="shared" ref="AM73" si="379">SUM(AM74:AM76)</f>
        <v>0</v>
      </c>
      <c r="AN73" s="241">
        <f t="shared" si="378"/>
        <v>0</v>
      </c>
      <c r="AO73" s="241">
        <f t="shared" si="378"/>
        <v>0</v>
      </c>
      <c r="AP73" s="241">
        <f t="shared" si="378"/>
        <v>0</v>
      </c>
      <c r="AQ73" s="242">
        <f t="shared" si="378"/>
        <v>0</v>
      </c>
      <c r="AR73" s="206"/>
      <c r="AS73" s="89">
        <v>544</v>
      </c>
      <c r="AT73" s="444">
        <f>SUMIFS($H$16:$H$214,$C$16:$C$214,$AS73)</f>
        <v>0</v>
      </c>
      <c r="AU73" s="444">
        <f>SUMIFS($T$16:$T$214,$C$16:$C$214,$AS73)</f>
        <v>0</v>
      </c>
      <c r="AV73" s="444">
        <f>SUMIFS($AF$16:$AF$214,$C$16:$C$214,$AS73)</f>
        <v>0</v>
      </c>
      <c r="AW73" s="190"/>
      <c r="AX73" s="89"/>
      <c r="AY73" s="89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90"/>
      <c r="EC73" s="190"/>
      <c r="ED73" s="190"/>
      <c r="EE73" s="190"/>
      <c r="EF73" s="190"/>
    </row>
    <row r="74" spans="1:136" s="72" customFormat="1" ht="15.75" customHeight="1" x14ac:dyDescent="0.25">
      <c r="A74" s="230"/>
      <c r="B74" s="179"/>
      <c r="C74" s="179">
        <v>311</v>
      </c>
      <c r="D74" s="567" t="s">
        <v>1</v>
      </c>
      <c r="E74" s="567"/>
      <c r="F74" s="567"/>
      <c r="G74" s="567"/>
      <c r="H74" s="76">
        <f t="shared" si="365"/>
        <v>43125</v>
      </c>
      <c r="I74" s="80"/>
      <c r="J74" s="94"/>
      <c r="K74" s="82">
        <v>43125</v>
      </c>
      <c r="L74" s="302"/>
      <c r="M74" s="118"/>
      <c r="N74" s="81"/>
      <c r="O74" s="81"/>
      <c r="P74" s="81"/>
      <c r="Q74" s="81"/>
      <c r="R74" s="81"/>
      <c r="S74" s="82"/>
      <c r="T74" s="28">
        <f>SUM(U74:AE74)</f>
        <v>-2155</v>
      </c>
      <c r="U74" s="80"/>
      <c r="V74" s="94"/>
      <c r="W74" s="82">
        <v>-2155</v>
      </c>
      <c r="X74" s="302"/>
      <c r="Y74" s="118"/>
      <c r="Z74" s="81"/>
      <c r="AA74" s="81"/>
      <c r="AB74" s="81"/>
      <c r="AC74" s="81"/>
      <c r="AD74" s="81"/>
      <c r="AE74" s="82"/>
      <c r="AF74" s="109">
        <f t="shared" si="371"/>
        <v>40970</v>
      </c>
      <c r="AG74" s="29">
        <f t="shared" ref="AG74:AG76" si="380">I74+U74</f>
        <v>0</v>
      </c>
      <c r="AH74" s="92">
        <f t="shared" ref="AH74:AH76" si="381">J74+V74</f>
        <v>0</v>
      </c>
      <c r="AI74" s="31">
        <f t="shared" ref="AI74:AI76" si="382">K74+W74</f>
        <v>40970</v>
      </c>
      <c r="AJ74" s="326">
        <f t="shared" ref="AJ74:AJ76" si="383">L74+X74</f>
        <v>0</v>
      </c>
      <c r="AK74" s="290">
        <f t="shared" ref="AK74:AK76" si="384">M74+Y74</f>
        <v>0</v>
      </c>
      <c r="AL74" s="30">
        <f t="shared" ref="AL74:AL76" si="385">N74+Z74</f>
        <v>0</v>
      </c>
      <c r="AM74" s="30">
        <f t="shared" ref="AM74:AM76" si="386">O74+AA74</f>
        <v>0</v>
      </c>
      <c r="AN74" s="30">
        <f t="shared" ref="AN74:AN76" si="387">P74+AB74</f>
        <v>0</v>
      </c>
      <c r="AO74" s="30">
        <f t="shared" ref="AO74:AO76" si="388">Q74+AC74</f>
        <v>0</v>
      </c>
      <c r="AP74" s="30">
        <f t="shared" ref="AP74:AP76" si="389">R74+AD74</f>
        <v>0</v>
      </c>
      <c r="AQ74" s="31">
        <f t="shared" ref="AQ74:AQ76" si="390">S74+AE74</f>
        <v>0</v>
      </c>
      <c r="AR74" s="206"/>
      <c r="AS74" s="445">
        <v>545</v>
      </c>
      <c r="AT74" s="446">
        <f>SUMIFS($H$16:$H$214,$C$16:$C$214,$AS74)</f>
        <v>0</v>
      </c>
      <c r="AU74" s="446">
        <f>SUMIFS($T$16:$T$214,$C$16:$C$214,$AS74)</f>
        <v>0</v>
      </c>
      <c r="AV74" s="446">
        <f>SUMIFS($AF$16:$AF$214,$C$16:$C$214,$AS74)</f>
        <v>0</v>
      </c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</row>
    <row r="75" spans="1:136" s="72" customFormat="1" ht="15.75" customHeight="1" x14ac:dyDescent="0.25">
      <c r="A75" s="230"/>
      <c r="B75" s="179"/>
      <c r="C75" s="179">
        <v>312</v>
      </c>
      <c r="D75" s="567" t="s">
        <v>2</v>
      </c>
      <c r="E75" s="567"/>
      <c r="F75" s="567"/>
      <c r="G75" s="568"/>
      <c r="H75" s="76">
        <f t="shared" si="365"/>
        <v>2500</v>
      </c>
      <c r="I75" s="80"/>
      <c r="J75" s="94"/>
      <c r="K75" s="82">
        <v>2500</v>
      </c>
      <c r="L75" s="302"/>
      <c r="M75" s="118"/>
      <c r="N75" s="81"/>
      <c r="O75" s="81"/>
      <c r="P75" s="81"/>
      <c r="Q75" s="81"/>
      <c r="R75" s="81"/>
      <c r="S75" s="82"/>
      <c r="T75" s="28">
        <f t="shared" si="368"/>
        <v>500</v>
      </c>
      <c r="U75" s="80"/>
      <c r="V75" s="94"/>
      <c r="W75" s="82">
        <v>500</v>
      </c>
      <c r="X75" s="302"/>
      <c r="Y75" s="118"/>
      <c r="Z75" s="81"/>
      <c r="AA75" s="81"/>
      <c r="AB75" s="81"/>
      <c r="AC75" s="81"/>
      <c r="AD75" s="81"/>
      <c r="AE75" s="82"/>
      <c r="AF75" s="109">
        <f t="shared" si="371"/>
        <v>3000</v>
      </c>
      <c r="AG75" s="29">
        <f t="shared" si="380"/>
        <v>0</v>
      </c>
      <c r="AH75" s="92">
        <f t="shared" si="381"/>
        <v>0</v>
      </c>
      <c r="AI75" s="31">
        <f t="shared" si="382"/>
        <v>3000</v>
      </c>
      <c r="AJ75" s="326">
        <f t="shared" si="383"/>
        <v>0</v>
      </c>
      <c r="AK75" s="290">
        <f t="shared" si="384"/>
        <v>0</v>
      </c>
      <c r="AL75" s="30">
        <f t="shared" si="385"/>
        <v>0</v>
      </c>
      <c r="AM75" s="30">
        <f t="shared" si="386"/>
        <v>0</v>
      </c>
      <c r="AN75" s="30">
        <f t="shared" si="387"/>
        <v>0</v>
      </c>
      <c r="AO75" s="30">
        <f t="shared" si="388"/>
        <v>0</v>
      </c>
      <c r="AP75" s="30">
        <f t="shared" si="389"/>
        <v>0</v>
      </c>
      <c r="AQ75" s="31">
        <f t="shared" si="390"/>
        <v>0</v>
      </c>
      <c r="AR75" s="206"/>
      <c r="AS75" s="442" t="s">
        <v>128</v>
      </c>
      <c r="AT75" s="447">
        <f>SUM(AT47:AT74)</f>
        <v>13549311</v>
      </c>
      <c r="AU75" s="447">
        <f>SUM(AU47:AU74)</f>
        <v>662343</v>
      </c>
      <c r="AV75" s="447">
        <f>SUM(AV47:AV74)</f>
        <v>14211654</v>
      </c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</row>
    <row r="76" spans="1:136" s="72" customFormat="1" ht="15.75" customHeight="1" x14ac:dyDescent="0.25">
      <c r="A76" s="230"/>
      <c r="B76" s="179"/>
      <c r="C76" s="179">
        <v>313</v>
      </c>
      <c r="D76" s="567" t="s">
        <v>3</v>
      </c>
      <c r="E76" s="567"/>
      <c r="F76" s="567"/>
      <c r="G76" s="567"/>
      <c r="H76" s="76">
        <f t="shared" si="365"/>
        <v>7116</v>
      </c>
      <c r="I76" s="80"/>
      <c r="J76" s="94"/>
      <c r="K76" s="82">
        <v>7116</v>
      </c>
      <c r="L76" s="302"/>
      <c r="M76" s="118"/>
      <c r="N76" s="81"/>
      <c r="O76" s="81"/>
      <c r="P76" s="81"/>
      <c r="Q76" s="81"/>
      <c r="R76" s="81"/>
      <c r="S76" s="82"/>
      <c r="T76" s="28">
        <f t="shared" si="368"/>
        <v>-356</v>
      </c>
      <c r="U76" s="80"/>
      <c r="V76" s="94"/>
      <c r="W76" s="82">
        <v>-356</v>
      </c>
      <c r="X76" s="302"/>
      <c r="Y76" s="118"/>
      <c r="Z76" s="81"/>
      <c r="AA76" s="81"/>
      <c r="AB76" s="81"/>
      <c r="AC76" s="81"/>
      <c r="AD76" s="81"/>
      <c r="AE76" s="82"/>
      <c r="AF76" s="109">
        <f t="shared" si="371"/>
        <v>6760</v>
      </c>
      <c r="AG76" s="29">
        <f t="shared" si="380"/>
        <v>0</v>
      </c>
      <c r="AH76" s="92">
        <f t="shared" si="381"/>
        <v>0</v>
      </c>
      <c r="AI76" s="31">
        <f t="shared" si="382"/>
        <v>6760</v>
      </c>
      <c r="AJ76" s="326">
        <f t="shared" si="383"/>
        <v>0</v>
      </c>
      <c r="AK76" s="290">
        <f t="shared" si="384"/>
        <v>0</v>
      </c>
      <c r="AL76" s="30">
        <f t="shared" si="385"/>
        <v>0</v>
      </c>
      <c r="AM76" s="30">
        <f t="shared" si="386"/>
        <v>0</v>
      </c>
      <c r="AN76" s="30">
        <f t="shared" si="387"/>
        <v>0</v>
      </c>
      <c r="AO76" s="30">
        <f t="shared" si="388"/>
        <v>0</v>
      </c>
      <c r="AP76" s="30">
        <f t="shared" si="389"/>
        <v>0</v>
      </c>
      <c r="AQ76" s="31">
        <f t="shared" si="390"/>
        <v>0</v>
      </c>
      <c r="AR76" s="206"/>
      <c r="AS76" s="206"/>
      <c r="AT76" s="89"/>
      <c r="AU76" s="89"/>
      <c r="AV76" s="89"/>
      <c r="AW76" s="89"/>
      <c r="AX76" s="190"/>
      <c r="AY76" s="190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</row>
    <row r="77" spans="1:136" s="73" customFormat="1" ht="15.75" customHeight="1" x14ac:dyDescent="0.25">
      <c r="A77" s="563">
        <v>32</v>
      </c>
      <c r="B77" s="564"/>
      <c r="C77" s="90"/>
      <c r="D77" s="565" t="s">
        <v>4</v>
      </c>
      <c r="E77" s="565"/>
      <c r="F77" s="565"/>
      <c r="G77" s="566"/>
      <c r="H77" s="75">
        <f t="shared" si="365"/>
        <v>4170</v>
      </c>
      <c r="I77" s="77">
        <f>SUM(I78:I81)</f>
        <v>0</v>
      </c>
      <c r="J77" s="61">
        <f>SUM(J78:J81)</f>
        <v>0</v>
      </c>
      <c r="K77" s="79">
        <f t="shared" ref="K77:S77" si="391">SUM(K78:K81)</f>
        <v>4170</v>
      </c>
      <c r="L77" s="301">
        <f t="shared" si="391"/>
        <v>0</v>
      </c>
      <c r="M77" s="95">
        <f t="shared" si="391"/>
        <v>0</v>
      </c>
      <c r="N77" s="78">
        <f t="shared" si="391"/>
        <v>0</v>
      </c>
      <c r="O77" s="78">
        <f t="shared" ref="O77" si="392">SUM(O78:O81)</f>
        <v>0</v>
      </c>
      <c r="P77" s="78">
        <f t="shared" si="391"/>
        <v>0</v>
      </c>
      <c r="Q77" s="78">
        <f t="shared" si="391"/>
        <v>0</v>
      </c>
      <c r="R77" s="78">
        <f t="shared" si="391"/>
        <v>0</v>
      </c>
      <c r="S77" s="79">
        <f t="shared" si="391"/>
        <v>0</v>
      </c>
      <c r="T77" s="237">
        <f t="shared" si="368"/>
        <v>-2000</v>
      </c>
      <c r="U77" s="77">
        <f t="shared" ref="U77:AE77" si="393">SUM(U78:U81)</f>
        <v>0</v>
      </c>
      <c r="V77" s="61">
        <f t="shared" si="393"/>
        <v>0</v>
      </c>
      <c r="W77" s="79">
        <f t="shared" si="393"/>
        <v>-2000</v>
      </c>
      <c r="X77" s="301">
        <f t="shared" si="393"/>
        <v>0</v>
      </c>
      <c r="Y77" s="95">
        <f t="shared" si="393"/>
        <v>0</v>
      </c>
      <c r="Z77" s="78">
        <f t="shared" si="393"/>
        <v>0</v>
      </c>
      <c r="AA77" s="78">
        <f t="shared" ref="AA77" si="394">SUM(AA78:AA81)</f>
        <v>0</v>
      </c>
      <c r="AB77" s="78">
        <f t="shared" si="393"/>
        <v>0</v>
      </c>
      <c r="AC77" s="78">
        <f t="shared" si="393"/>
        <v>0</v>
      </c>
      <c r="AD77" s="78">
        <f t="shared" si="393"/>
        <v>0</v>
      </c>
      <c r="AE77" s="79">
        <f t="shared" si="393"/>
        <v>0</v>
      </c>
      <c r="AF77" s="262">
        <f t="shared" si="371"/>
        <v>2170</v>
      </c>
      <c r="AG77" s="315">
        <f t="shared" ref="AG77:AQ77" si="395">SUM(AG78:AG81)</f>
        <v>0</v>
      </c>
      <c r="AH77" s="263">
        <f t="shared" si="395"/>
        <v>0</v>
      </c>
      <c r="AI77" s="239">
        <f t="shared" si="395"/>
        <v>2170</v>
      </c>
      <c r="AJ77" s="303">
        <f t="shared" si="395"/>
        <v>0</v>
      </c>
      <c r="AK77" s="240">
        <f t="shared" si="395"/>
        <v>0</v>
      </c>
      <c r="AL77" s="241">
        <f t="shared" si="395"/>
        <v>0</v>
      </c>
      <c r="AM77" s="241">
        <f t="shared" ref="AM77" si="396">SUM(AM78:AM81)</f>
        <v>0</v>
      </c>
      <c r="AN77" s="241">
        <f t="shared" si="395"/>
        <v>0</v>
      </c>
      <c r="AO77" s="241">
        <f t="shared" si="395"/>
        <v>0</v>
      </c>
      <c r="AP77" s="241">
        <f t="shared" si="395"/>
        <v>0</v>
      </c>
      <c r="AQ77" s="239">
        <f t="shared" si="395"/>
        <v>0</v>
      </c>
      <c r="AR77" s="206"/>
      <c r="AS77" s="206"/>
      <c r="AT77" s="190"/>
      <c r="AU77" s="190"/>
      <c r="AV77" s="190"/>
      <c r="AW77" s="190"/>
      <c r="AX77" s="89"/>
      <c r="AY77" s="89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  <c r="EC77" s="190"/>
      <c r="ED77" s="190"/>
      <c r="EE77" s="190"/>
      <c r="EF77" s="190"/>
    </row>
    <row r="78" spans="1:136" s="72" customFormat="1" ht="15.75" customHeight="1" x14ac:dyDescent="0.25">
      <c r="A78" s="230"/>
      <c r="B78" s="179"/>
      <c r="C78" s="179">
        <v>321</v>
      </c>
      <c r="D78" s="567" t="s">
        <v>5</v>
      </c>
      <c r="E78" s="567"/>
      <c r="F78" s="567"/>
      <c r="G78" s="567"/>
      <c r="H78" s="76">
        <f t="shared" si="365"/>
        <v>4170</v>
      </c>
      <c r="I78" s="80"/>
      <c r="J78" s="94"/>
      <c r="K78" s="82">
        <v>4170</v>
      </c>
      <c r="L78" s="302"/>
      <c r="M78" s="118"/>
      <c r="N78" s="81"/>
      <c r="O78" s="81"/>
      <c r="P78" s="81"/>
      <c r="Q78" s="81"/>
      <c r="R78" s="81"/>
      <c r="S78" s="82"/>
      <c r="T78" s="28">
        <f t="shared" si="368"/>
        <v>-2000</v>
      </c>
      <c r="U78" s="80"/>
      <c r="V78" s="94"/>
      <c r="W78" s="82">
        <v>-2000</v>
      </c>
      <c r="X78" s="302"/>
      <c r="Y78" s="118"/>
      <c r="Z78" s="81"/>
      <c r="AA78" s="81"/>
      <c r="AB78" s="81"/>
      <c r="AC78" s="81"/>
      <c r="AD78" s="81"/>
      <c r="AE78" s="82"/>
      <c r="AF78" s="109">
        <f t="shared" si="371"/>
        <v>2170</v>
      </c>
      <c r="AG78" s="29">
        <f t="shared" ref="AG78:AG81" si="397">I78+U78</f>
        <v>0</v>
      </c>
      <c r="AH78" s="92">
        <f t="shared" ref="AH78:AH81" si="398">J78+V78</f>
        <v>0</v>
      </c>
      <c r="AI78" s="31">
        <f t="shared" ref="AI78:AI81" si="399">K78+W78</f>
        <v>2170</v>
      </c>
      <c r="AJ78" s="326">
        <f t="shared" ref="AJ78:AJ81" si="400">L78+X78</f>
        <v>0</v>
      </c>
      <c r="AK78" s="290">
        <f t="shared" ref="AK78:AK81" si="401">M78+Y78</f>
        <v>0</v>
      </c>
      <c r="AL78" s="30">
        <f t="shared" ref="AL78:AL81" si="402">N78+Z78</f>
        <v>0</v>
      </c>
      <c r="AM78" s="30">
        <f t="shared" ref="AM78:AM81" si="403">O78+AA78</f>
        <v>0</v>
      </c>
      <c r="AN78" s="30">
        <f t="shared" ref="AN78:AN81" si="404">P78+AB78</f>
        <v>0</v>
      </c>
      <c r="AO78" s="30">
        <f t="shared" ref="AO78:AO81" si="405">Q78+AC78</f>
        <v>0</v>
      </c>
      <c r="AP78" s="30">
        <f t="shared" ref="AP78:AP81" si="406">R78+AD78</f>
        <v>0</v>
      </c>
      <c r="AQ78" s="31">
        <f t="shared" ref="AQ78:AQ81" si="407">S78+AE78</f>
        <v>0</v>
      </c>
      <c r="AR78" s="206"/>
      <c r="AS78" s="206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2" customFormat="1" ht="15.75" customHeight="1" x14ac:dyDescent="0.25">
      <c r="A79" s="230"/>
      <c r="B79" s="179"/>
      <c r="C79" s="179">
        <v>322</v>
      </c>
      <c r="D79" s="567" t="s">
        <v>6</v>
      </c>
      <c r="E79" s="567"/>
      <c r="F79" s="567"/>
      <c r="G79" s="567"/>
      <c r="H79" s="76">
        <f t="shared" si="365"/>
        <v>0</v>
      </c>
      <c r="I79" s="80"/>
      <c r="J79" s="94"/>
      <c r="K79" s="82"/>
      <c r="L79" s="302"/>
      <c r="M79" s="118"/>
      <c r="N79" s="81"/>
      <c r="O79" s="81"/>
      <c r="P79" s="81"/>
      <c r="Q79" s="81"/>
      <c r="R79" s="81"/>
      <c r="S79" s="82"/>
      <c r="T79" s="28">
        <f t="shared" si="368"/>
        <v>0</v>
      </c>
      <c r="U79" s="80"/>
      <c r="V79" s="94"/>
      <c r="W79" s="82"/>
      <c r="X79" s="302"/>
      <c r="Y79" s="118"/>
      <c r="Z79" s="81"/>
      <c r="AA79" s="81"/>
      <c r="AB79" s="81"/>
      <c r="AC79" s="81"/>
      <c r="AD79" s="81"/>
      <c r="AE79" s="82"/>
      <c r="AF79" s="109">
        <f t="shared" si="371"/>
        <v>0</v>
      </c>
      <c r="AG79" s="29">
        <f t="shared" si="397"/>
        <v>0</v>
      </c>
      <c r="AH79" s="92">
        <f t="shared" si="398"/>
        <v>0</v>
      </c>
      <c r="AI79" s="31">
        <f t="shared" si="399"/>
        <v>0</v>
      </c>
      <c r="AJ79" s="326">
        <f t="shared" si="400"/>
        <v>0</v>
      </c>
      <c r="AK79" s="290">
        <f t="shared" si="401"/>
        <v>0</v>
      </c>
      <c r="AL79" s="30">
        <f t="shared" si="402"/>
        <v>0</v>
      </c>
      <c r="AM79" s="30">
        <f t="shared" si="403"/>
        <v>0</v>
      </c>
      <c r="AN79" s="30">
        <f t="shared" si="404"/>
        <v>0</v>
      </c>
      <c r="AO79" s="30">
        <f t="shared" si="405"/>
        <v>0</v>
      </c>
      <c r="AP79" s="30">
        <f t="shared" si="406"/>
        <v>0</v>
      </c>
      <c r="AQ79" s="31">
        <f t="shared" si="407"/>
        <v>0</v>
      </c>
      <c r="AR79" s="206"/>
      <c r="AS79" s="206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89"/>
      <c r="BW79" s="89"/>
      <c r="BX79" s="89"/>
      <c r="BY79" s="89"/>
      <c r="BZ79" s="89"/>
      <c r="CA79" s="89"/>
      <c r="CB79" s="89"/>
      <c r="CC79" s="89"/>
      <c r="CD79" s="89"/>
      <c r="CE79" s="89"/>
      <c r="CF79" s="89"/>
      <c r="CG79" s="89"/>
      <c r="CH79" s="89"/>
      <c r="CI79" s="89"/>
      <c r="CJ79" s="89"/>
      <c r="CK79" s="89"/>
      <c r="CL79" s="89"/>
      <c r="CM79" s="89"/>
      <c r="CN79" s="89"/>
      <c r="CO79" s="89"/>
      <c r="CP79" s="89"/>
      <c r="CQ79" s="89"/>
      <c r="CR79" s="89"/>
      <c r="CS79" s="89"/>
      <c r="CT79" s="89"/>
      <c r="CU79" s="89"/>
      <c r="CV79" s="89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</row>
    <row r="80" spans="1:136" s="72" customFormat="1" ht="15.75" customHeight="1" x14ac:dyDescent="0.25">
      <c r="A80" s="230"/>
      <c r="B80" s="179"/>
      <c r="C80" s="179">
        <v>323</v>
      </c>
      <c r="D80" s="567" t="s">
        <v>7</v>
      </c>
      <c r="E80" s="567"/>
      <c r="F80" s="567"/>
      <c r="G80" s="567"/>
      <c r="H80" s="76">
        <f>SUM(I80:S80)</f>
        <v>0</v>
      </c>
      <c r="I80" s="80"/>
      <c r="J80" s="94"/>
      <c r="K80" s="82"/>
      <c r="L80" s="302"/>
      <c r="M80" s="118"/>
      <c r="N80" s="81"/>
      <c r="O80" s="81"/>
      <c r="P80" s="81"/>
      <c r="Q80" s="81"/>
      <c r="R80" s="81"/>
      <c r="S80" s="82"/>
      <c r="T80" s="28">
        <f>SUM(U80:AE80)</f>
        <v>0</v>
      </c>
      <c r="U80" s="80"/>
      <c r="V80" s="94"/>
      <c r="W80" s="82"/>
      <c r="X80" s="302"/>
      <c r="Y80" s="118"/>
      <c r="Z80" s="81"/>
      <c r="AA80" s="81"/>
      <c r="AB80" s="81"/>
      <c r="AC80" s="81"/>
      <c r="AD80" s="81"/>
      <c r="AE80" s="82"/>
      <c r="AF80" s="109">
        <f>SUM(AG80:AQ80)</f>
        <v>0</v>
      </c>
      <c r="AG80" s="29">
        <f t="shared" si="397"/>
        <v>0</v>
      </c>
      <c r="AH80" s="92">
        <f t="shared" si="398"/>
        <v>0</v>
      </c>
      <c r="AI80" s="31">
        <f t="shared" si="399"/>
        <v>0</v>
      </c>
      <c r="AJ80" s="326">
        <f t="shared" si="400"/>
        <v>0</v>
      </c>
      <c r="AK80" s="290">
        <f t="shared" si="401"/>
        <v>0</v>
      </c>
      <c r="AL80" s="30">
        <f t="shared" si="402"/>
        <v>0</v>
      </c>
      <c r="AM80" s="30">
        <f t="shared" si="403"/>
        <v>0</v>
      </c>
      <c r="AN80" s="30">
        <f t="shared" si="404"/>
        <v>0</v>
      </c>
      <c r="AO80" s="30">
        <f t="shared" si="405"/>
        <v>0</v>
      </c>
      <c r="AP80" s="30">
        <f t="shared" si="406"/>
        <v>0</v>
      </c>
      <c r="AQ80" s="31">
        <f t="shared" si="407"/>
        <v>0</v>
      </c>
      <c r="AR80" s="206"/>
      <c r="AS80" s="206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  <c r="BR80" s="89"/>
      <c r="BS80" s="89"/>
      <c r="BT80" s="89"/>
      <c r="BU80" s="89"/>
      <c r="BV80" s="89"/>
      <c r="BW80" s="89"/>
      <c r="BX80" s="89"/>
      <c r="BY80" s="89"/>
      <c r="BZ80" s="89"/>
      <c r="CA80" s="89"/>
      <c r="CB80" s="89"/>
      <c r="CC80" s="89"/>
      <c r="CD80" s="89"/>
      <c r="CE80" s="89"/>
      <c r="CF80" s="89"/>
      <c r="CG80" s="89"/>
      <c r="CH80" s="89"/>
      <c r="CI80" s="89"/>
      <c r="CJ80" s="89"/>
      <c r="CK80" s="89"/>
      <c r="CL80" s="89"/>
      <c r="CM80" s="89"/>
      <c r="CN80" s="89"/>
      <c r="CO80" s="89"/>
      <c r="CP80" s="89"/>
      <c r="CQ80" s="89"/>
      <c r="CR80" s="89"/>
      <c r="CS80" s="89"/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89"/>
      <c r="DE80" s="89"/>
      <c r="DF80" s="8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89"/>
      <c r="DU80" s="89"/>
      <c r="DV80" s="89"/>
      <c r="DW80" s="89"/>
      <c r="DX80" s="89"/>
      <c r="DY80" s="89"/>
      <c r="DZ80" s="89"/>
      <c r="EA80" s="89"/>
      <c r="EB80" s="89"/>
      <c r="EC80" s="89"/>
      <c r="ED80" s="89"/>
      <c r="EE80" s="89"/>
      <c r="EF80" s="89"/>
    </row>
    <row r="81" spans="1:136" s="72" customFormat="1" ht="15.75" customHeight="1" x14ac:dyDescent="0.25">
      <c r="A81" s="230"/>
      <c r="B81" s="179"/>
      <c r="C81" s="179">
        <v>329</v>
      </c>
      <c r="D81" s="567" t="s">
        <v>8</v>
      </c>
      <c r="E81" s="567"/>
      <c r="F81" s="567"/>
      <c r="G81" s="568"/>
      <c r="H81" s="76">
        <f t="shared" ref="H81" si="408">SUM(I81:S81)</f>
        <v>0</v>
      </c>
      <c r="I81" s="80"/>
      <c r="J81" s="94"/>
      <c r="K81" s="82"/>
      <c r="L81" s="302"/>
      <c r="M81" s="118"/>
      <c r="N81" s="81"/>
      <c r="O81" s="81"/>
      <c r="P81" s="81"/>
      <c r="Q81" s="81"/>
      <c r="R81" s="81"/>
      <c r="S81" s="82"/>
      <c r="T81" s="28">
        <f t="shared" ref="T81" si="409">SUM(U81:AE81)</f>
        <v>0</v>
      </c>
      <c r="U81" s="80"/>
      <c r="V81" s="94"/>
      <c r="W81" s="82"/>
      <c r="X81" s="302"/>
      <c r="Y81" s="118"/>
      <c r="Z81" s="81"/>
      <c r="AA81" s="81"/>
      <c r="AB81" s="81"/>
      <c r="AC81" s="81"/>
      <c r="AD81" s="81"/>
      <c r="AE81" s="82"/>
      <c r="AF81" s="109">
        <f t="shared" ref="AF81" si="410">SUM(AG81:AQ81)</f>
        <v>0</v>
      </c>
      <c r="AG81" s="29">
        <f t="shared" si="397"/>
        <v>0</v>
      </c>
      <c r="AH81" s="92">
        <f t="shared" si="398"/>
        <v>0</v>
      </c>
      <c r="AI81" s="31">
        <f t="shared" si="399"/>
        <v>0</v>
      </c>
      <c r="AJ81" s="326">
        <f t="shared" si="400"/>
        <v>0</v>
      </c>
      <c r="AK81" s="290">
        <f t="shared" si="401"/>
        <v>0</v>
      </c>
      <c r="AL81" s="30">
        <f t="shared" si="402"/>
        <v>0</v>
      </c>
      <c r="AM81" s="30">
        <f t="shared" si="403"/>
        <v>0</v>
      </c>
      <c r="AN81" s="30">
        <f t="shared" si="404"/>
        <v>0</v>
      </c>
      <c r="AO81" s="30">
        <f t="shared" si="405"/>
        <v>0</v>
      </c>
      <c r="AP81" s="30">
        <f t="shared" si="406"/>
        <v>0</v>
      </c>
      <c r="AQ81" s="31">
        <f t="shared" si="407"/>
        <v>0</v>
      </c>
      <c r="AR81" s="206"/>
      <c r="AS81" s="206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</row>
    <row r="82" spans="1:136" s="72" customFormat="1" ht="10.5" customHeight="1" x14ac:dyDescent="0.25">
      <c r="A82" s="279"/>
      <c r="B82" s="279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6"/>
      <c r="AS82" s="89">
        <v>451</v>
      </c>
      <c r="AT82" s="388">
        <f>SUMIFS($H$16:$H$214,$C$16:$C$214,$AS82)</f>
        <v>5450000</v>
      </c>
      <c r="AU82" s="388">
        <f>SUMIFS($T$16:$T$214,$C$16:$C$214,$AS82)</f>
        <v>110000</v>
      </c>
      <c r="AV82" s="388">
        <f>SUMIFS($AF$16:$AF$214,$C$16:$C$214,$AS82)</f>
        <v>5560000</v>
      </c>
      <c r="AW82" s="89"/>
      <c r="AX82" s="124"/>
      <c r="AY82" s="124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0.5" customHeight="1" x14ac:dyDescent="0.25">
      <c r="A83" s="279"/>
      <c r="B83" s="279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6"/>
      <c r="AS83" s="311"/>
      <c r="AT83" s="488"/>
      <c r="AU83" s="488"/>
      <c r="AV83" s="48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4" customFormat="1" ht="25.9" customHeight="1" x14ac:dyDescent="0.25">
      <c r="A84" s="569" t="s">
        <v>284</v>
      </c>
      <c r="B84" s="570"/>
      <c r="C84" s="570"/>
      <c r="D84" s="572" t="s">
        <v>285</v>
      </c>
      <c r="E84" s="572"/>
      <c r="F84" s="572"/>
      <c r="G84" s="573"/>
      <c r="H84" s="83">
        <f>SUM(I84:S84)</f>
        <v>0</v>
      </c>
      <c r="I84" s="84">
        <f>I85</f>
        <v>0</v>
      </c>
      <c r="J84" s="285">
        <f t="shared" ref="J84:S84" si="411">J85</f>
        <v>0</v>
      </c>
      <c r="K84" s="86">
        <f t="shared" si="411"/>
        <v>0</v>
      </c>
      <c r="L84" s="300">
        <f t="shared" si="411"/>
        <v>0</v>
      </c>
      <c r="M84" s="120">
        <f t="shared" si="411"/>
        <v>0</v>
      </c>
      <c r="N84" s="85">
        <f t="shared" si="411"/>
        <v>0</v>
      </c>
      <c r="O84" s="85">
        <f t="shared" si="411"/>
        <v>0</v>
      </c>
      <c r="P84" s="85">
        <f t="shared" si="411"/>
        <v>0</v>
      </c>
      <c r="Q84" s="85">
        <f t="shared" si="411"/>
        <v>0</v>
      </c>
      <c r="R84" s="85">
        <f t="shared" si="411"/>
        <v>0</v>
      </c>
      <c r="S84" s="86">
        <f t="shared" si="411"/>
        <v>0</v>
      </c>
      <c r="T84" s="245">
        <f>SUM(U84:AE84)</f>
        <v>5000</v>
      </c>
      <c r="U84" s="84">
        <f t="shared" ref="U84:AE84" si="412">U85</f>
        <v>0</v>
      </c>
      <c r="V84" s="285">
        <f t="shared" si="412"/>
        <v>0</v>
      </c>
      <c r="W84" s="86">
        <f t="shared" si="412"/>
        <v>0</v>
      </c>
      <c r="X84" s="300">
        <f t="shared" si="412"/>
        <v>0</v>
      </c>
      <c r="Y84" s="120">
        <f t="shared" si="412"/>
        <v>0</v>
      </c>
      <c r="Z84" s="85">
        <f t="shared" si="412"/>
        <v>0</v>
      </c>
      <c r="AA84" s="85">
        <f t="shared" si="412"/>
        <v>4000</v>
      </c>
      <c r="AB84" s="85">
        <f t="shared" si="412"/>
        <v>1000</v>
      </c>
      <c r="AC84" s="85">
        <f t="shared" si="412"/>
        <v>0</v>
      </c>
      <c r="AD84" s="85">
        <f t="shared" si="412"/>
        <v>0</v>
      </c>
      <c r="AE84" s="86">
        <f t="shared" si="412"/>
        <v>0</v>
      </c>
      <c r="AF84" s="261">
        <f>SUM(AG84:AQ84)</f>
        <v>5000</v>
      </c>
      <c r="AG84" s="84">
        <f t="shared" ref="AG84:AQ84" si="413">AG85</f>
        <v>0</v>
      </c>
      <c r="AH84" s="285">
        <f t="shared" si="413"/>
        <v>0</v>
      </c>
      <c r="AI84" s="86">
        <f t="shared" si="413"/>
        <v>0</v>
      </c>
      <c r="AJ84" s="300">
        <f t="shared" si="413"/>
        <v>0</v>
      </c>
      <c r="AK84" s="120">
        <f t="shared" si="413"/>
        <v>0</v>
      </c>
      <c r="AL84" s="85">
        <f t="shared" si="413"/>
        <v>0</v>
      </c>
      <c r="AM84" s="85">
        <f t="shared" si="413"/>
        <v>4000</v>
      </c>
      <c r="AN84" s="85">
        <f t="shared" si="413"/>
        <v>1000</v>
      </c>
      <c r="AO84" s="85">
        <f t="shared" si="413"/>
        <v>0</v>
      </c>
      <c r="AP84" s="85">
        <f t="shared" si="413"/>
        <v>0</v>
      </c>
      <c r="AQ84" s="86">
        <f t="shared" si="413"/>
        <v>0</v>
      </c>
      <c r="AR84" s="206"/>
      <c r="AS84" s="311"/>
      <c r="AT84" s="488"/>
      <c r="AU84" s="488"/>
      <c r="AV84" s="488"/>
      <c r="AW84" s="485"/>
      <c r="AX84" s="108"/>
      <c r="AY84" s="108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2"/>
      <c r="CA84" s="192"/>
      <c r="CB84" s="192"/>
      <c r="CC84" s="192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2"/>
      <c r="CO84" s="192"/>
      <c r="CP84" s="192"/>
      <c r="CQ84" s="192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2"/>
      <c r="DC84" s="192"/>
      <c r="DD84" s="192"/>
      <c r="DE84" s="192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2"/>
      <c r="DQ84" s="192"/>
      <c r="DR84" s="192"/>
      <c r="DS84" s="192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2"/>
      <c r="EE84" s="192"/>
      <c r="EF84" s="192"/>
    </row>
    <row r="85" spans="1:136" s="74" customFormat="1" ht="15.75" customHeight="1" x14ac:dyDescent="0.25">
      <c r="A85" s="483">
        <v>3</v>
      </c>
      <c r="B85" s="68"/>
      <c r="C85" s="90"/>
      <c r="D85" s="565" t="s">
        <v>16</v>
      </c>
      <c r="E85" s="565"/>
      <c r="F85" s="565"/>
      <c r="G85" s="566"/>
      <c r="H85" s="75">
        <f t="shared" ref="H85:H92" si="414">SUM(I85:S85)</f>
        <v>0</v>
      </c>
      <c r="I85" s="77">
        <f t="shared" ref="I85:S85" si="415">I86+I90</f>
        <v>0</v>
      </c>
      <c r="J85" s="61">
        <f t="shared" si="415"/>
        <v>0</v>
      </c>
      <c r="K85" s="79">
        <f t="shared" si="415"/>
        <v>0</v>
      </c>
      <c r="L85" s="301">
        <f t="shared" si="415"/>
        <v>0</v>
      </c>
      <c r="M85" s="95">
        <f t="shared" si="415"/>
        <v>0</v>
      </c>
      <c r="N85" s="78">
        <f t="shared" si="415"/>
        <v>0</v>
      </c>
      <c r="O85" s="78">
        <f t="shared" si="415"/>
        <v>0</v>
      </c>
      <c r="P85" s="78">
        <f t="shared" si="415"/>
        <v>0</v>
      </c>
      <c r="Q85" s="78">
        <f t="shared" si="415"/>
        <v>0</v>
      </c>
      <c r="R85" s="78">
        <f t="shared" si="415"/>
        <v>0</v>
      </c>
      <c r="S85" s="79">
        <f t="shared" si="415"/>
        <v>0</v>
      </c>
      <c r="T85" s="237">
        <f t="shared" ref="T85:T92" si="416">SUM(U85:AE85)</f>
        <v>5000</v>
      </c>
      <c r="U85" s="77">
        <f t="shared" ref="U85:Z85" si="417">U86+U90</f>
        <v>0</v>
      </c>
      <c r="V85" s="61">
        <f t="shared" si="417"/>
        <v>0</v>
      </c>
      <c r="W85" s="79">
        <f t="shared" si="417"/>
        <v>0</v>
      </c>
      <c r="X85" s="301">
        <f t="shared" si="417"/>
        <v>0</v>
      </c>
      <c r="Y85" s="95">
        <f t="shared" si="417"/>
        <v>0</v>
      </c>
      <c r="Z85" s="78">
        <f t="shared" si="417"/>
        <v>0</v>
      </c>
      <c r="AA85" s="78">
        <f>AA86+AA90</f>
        <v>4000</v>
      </c>
      <c r="AB85" s="78">
        <f>AB86+AB90</f>
        <v>1000</v>
      </c>
      <c r="AC85" s="78">
        <f>AC86+AC90</f>
        <v>0</v>
      </c>
      <c r="AD85" s="78">
        <f>AD86+AD90</f>
        <v>0</v>
      </c>
      <c r="AE85" s="79">
        <f>AE86+AE90</f>
        <v>0</v>
      </c>
      <c r="AF85" s="262">
        <f t="shared" ref="AF85:AF91" si="418">SUM(AG85:AQ85)</f>
        <v>5000</v>
      </c>
      <c r="AG85" s="77">
        <f t="shared" ref="AG85:AL85" si="419">AG86+AG90</f>
        <v>0</v>
      </c>
      <c r="AH85" s="61">
        <f t="shared" si="419"/>
        <v>0</v>
      </c>
      <c r="AI85" s="79">
        <f t="shared" si="419"/>
        <v>0</v>
      </c>
      <c r="AJ85" s="301">
        <f t="shared" si="419"/>
        <v>0</v>
      </c>
      <c r="AK85" s="95">
        <f t="shared" si="419"/>
        <v>0</v>
      </c>
      <c r="AL85" s="78">
        <f t="shared" si="419"/>
        <v>0</v>
      </c>
      <c r="AM85" s="78">
        <f>AM86+AM90</f>
        <v>4000</v>
      </c>
      <c r="AN85" s="78">
        <f>AN86+AN90</f>
        <v>1000</v>
      </c>
      <c r="AO85" s="78">
        <f>AO86+AO90</f>
        <v>0</v>
      </c>
      <c r="AP85" s="78">
        <f>AP86+AP90</f>
        <v>0</v>
      </c>
      <c r="AQ85" s="79">
        <f>AQ86+AQ90</f>
        <v>0</v>
      </c>
      <c r="AR85" s="206"/>
      <c r="AS85" s="311"/>
      <c r="AT85" s="488"/>
      <c r="AU85" s="488"/>
      <c r="AV85" s="488"/>
      <c r="AW85" s="108"/>
      <c r="AX85" s="108"/>
      <c r="AY85" s="108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2"/>
      <c r="CA85" s="192"/>
      <c r="CB85" s="192"/>
      <c r="CC85" s="192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2"/>
      <c r="CO85" s="192"/>
      <c r="CP85" s="192"/>
      <c r="CQ85" s="192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2"/>
      <c r="DC85" s="192"/>
      <c r="DD85" s="192"/>
      <c r="DE85" s="192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2"/>
      <c r="DQ85" s="192"/>
      <c r="DR85" s="192"/>
      <c r="DS85" s="192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2"/>
      <c r="EE85" s="192"/>
      <c r="EF85" s="192"/>
    </row>
    <row r="86" spans="1:136" s="73" customFormat="1" ht="15.75" customHeight="1" x14ac:dyDescent="0.25">
      <c r="A86" s="563">
        <v>31</v>
      </c>
      <c r="B86" s="564"/>
      <c r="C86" s="90"/>
      <c r="D86" s="565" t="s">
        <v>0</v>
      </c>
      <c r="E86" s="565"/>
      <c r="F86" s="565"/>
      <c r="G86" s="566"/>
      <c r="H86" s="75">
        <f t="shared" si="414"/>
        <v>0</v>
      </c>
      <c r="I86" s="77">
        <f t="shared" ref="I86:S86" si="420">SUM(I87:I89)</f>
        <v>0</v>
      </c>
      <c r="J86" s="61">
        <f t="shared" si="420"/>
        <v>0</v>
      </c>
      <c r="K86" s="79">
        <f t="shared" si="420"/>
        <v>0</v>
      </c>
      <c r="L86" s="301">
        <f t="shared" si="420"/>
        <v>0</v>
      </c>
      <c r="M86" s="95">
        <f t="shared" si="420"/>
        <v>0</v>
      </c>
      <c r="N86" s="78">
        <f t="shared" si="420"/>
        <v>0</v>
      </c>
      <c r="O86" s="78">
        <f t="shared" si="420"/>
        <v>0</v>
      </c>
      <c r="P86" s="78">
        <f t="shared" si="420"/>
        <v>0</v>
      </c>
      <c r="Q86" s="78">
        <f t="shared" si="420"/>
        <v>0</v>
      </c>
      <c r="R86" s="78">
        <f t="shared" si="420"/>
        <v>0</v>
      </c>
      <c r="S86" s="229">
        <f t="shared" si="420"/>
        <v>0</v>
      </c>
      <c r="T86" s="248">
        <f t="shared" si="416"/>
        <v>0</v>
      </c>
      <c r="U86" s="77">
        <f t="shared" ref="U86:Z86" si="421">SUM(U87:U89)</f>
        <v>0</v>
      </c>
      <c r="V86" s="61">
        <f t="shared" si="421"/>
        <v>0</v>
      </c>
      <c r="W86" s="79">
        <f t="shared" si="421"/>
        <v>0</v>
      </c>
      <c r="X86" s="301">
        <f t="shared" si="421"/>
        <v>0</v>
      </c>
      <c r="Y86" s="95">
        <f t="shared" si="421"/>
        <v>0</v>
      </c>
      <c r="Z86" s="78">
        <f t="shared" si="421"/>
        <v>0</v>
      </c>
      <c r="AA86" s="78">
        <f>SUM(AA87:AA89)</f>
        <v>0</v>
      </c>
      <c r="AB86" s="78">
        <f>SUM(AB87:AB89)</f>
        <v>0</v>
      </c>
      <c r="AC86" s="78">
        <f>SUM(AC87:AC89)</f>
        <v>0</v>
      </c>
      <c r="AD86" s="78">
        <f>SUM(AD87:AD89)</f>
        <v>0</v>
      </c>
      <c r="AE86" s="229">
        <f>SUM(AE87:AE89)</f>
        <v>0</v>
      </c>
      <c r="AF86" s="262">
        <f t="shared" si="418"/>
        <v>0</v>
      </c>
      <c r="AG86" s="77">
        <f t="shared" ref="AG86:AL86" si="422">SUM(AG87:AG89)</f>
        <v>0</v>
      </c>
      <c r="AH86" s="61">
        <f t="shared" si="422"/>
        <v>0</v>
      </c>
      <c r="AI86" s="79">
        <f t="shared" si="422"/>
        <v>0</v>
      </c>
      <c r="AJ86" s="301">
        <f t="shared" si="422"/>
        <v>0</v>
      </c>
      <c r="AK86" s="95">
        <f t="shared" si="422"/>
        <v>0</v>
      </c>
      <c r="AL86" s="78">
        <f t="shared" si="422"/>
        <v>0</v>
      </c>
      <c r="AM86" s="78">
        <f>SUM(AM87:AM89)</f>
        <v>0</v>
      </c>
      <c r="AN86" s="78">
        <f>SUM(AN87:AN89)</f>
        <v>0</v>
      </c>
      <c r="AO86" s="78">
        <f>SUM(AO87:AO89)</f>
        <v>0</v>
      </c>
      <c r="AP86" s="78">
        <f>SUM(AP87:AP89)</f>
        <v>0</v>
      </c>
      <c r="AQ86" s="229">
        <f>SUM(AQ87:AQ89)</f>
        <v>0</v>
      </c>
      <c r="AR86" s="206"/>
      <c r="AS86" s="311"/>
      <c r="AT86" s="485"/>
      <c r="AU86" s="485"/>
      <c r="AV86" s="485"/>
      <c r="AW86" s="489"/>
      <c r="AX86" s="193"/>
      <c r="AY86" s="193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0"/>
      <c r="DX86" s="190"/>
      <c r="DY86" s="190"/>
      <c r="DZ86" s="190"/>
      <c r="EA86" s="190"/>
      <c r="EB86" s="190"/>
      <c r="EC86" s="190"/>
      <c r="ED86" s="190"/>
      <c r="EE86" s="190"/>
      <c r="EF86" s="190"/>
    </row>
    <row r="87" spans="1:136" s="72" customFormat="1" ht="15.75" customHeight="1" x14ac:dyDescent="0.25">
      <c r="A87" s="230"/>
      <c r="B87" s="179"/>
      <c r="C87" s="179">
        <v>311</v>
      </c>
      <c r="D87" s="567" t="s">
        <v>1</v>
      </c>
      <c r="E87" s="567"/>
      <c r="F87" s="567"/>
      <c r="G87" s="567"/>
      <c r="H87" s="76">
        <f t="shared" si="414"/>
        <v>0</v>
      </c>
      <c r="I87" s="80"/>
      <c r="J87" s="94"/>
      <c r="K87" s="82"/>
      <c r="L87" s="302"/>
      <c r="M87" s="118"/>
      <c r="N87" s="81"/>
      <c r="O87" s="81"/>
      <c r="P87" s="81"/>
      <c r="Q87" s="81"/>
      <c r="R87" s="81"/>
      <c r="S87" s="82"/>
      <c r="T87" s="487">
        <f t="shared" si="416"/>
        <v>0</v>
      </c>
      <c r="U87" s="80"/>
      <c r="V87" s="94"/>
      <c r="W87" s="82"/>
      <c r="X87" s="302"/>
      <c r="Y87" s="118"/>
      <c r="Z87" s="81"/>
      <c r="AA87" s="81"/>
      <c r="AB87" s="81"/>
      <c r="AC87" s="81"/>
      <c r="AD87" s="81"/>
      <c r="AE87" s="82"/>
      <c r="AF87" s="109">
        <f t="shared" si="418"/>
        <v>0</v>
      </c>
      <c r="AG87" s="29">
        <f t="shared" ref="AG87" si="423">I87+U87</f>
        <v>0</v>
      </c>
      <c r="AH87" s="92">
        <f t="shared" ref="AH87" si="424">J87+V87</f>
        <v>0</v>
      </c>
      <c r="AI87" s="31">
        <f t="shared" ref="AI87" si="425">K87+W87</f>
        <v>0</v>
      </c>
      <c r="AJ87" s="326">
        <f t="shared" ref="AJ87" si="426">L87+X87</f>
        <v>0</v>
      </c>
      <c r="AK87" s="290">
        <f t="shared" ref="AK87" si="427">M87+Y87</f>
        <v>0</v>
      </c>
      <c r="AL87" s="30">
        <f t="shared" ref="AL87" si="428">N87+Z87</f>
        <v>0</v>
      </c>
      <c r="AM87" s="30">
        <f t="shared" ref="AM87" si="429">O87+AA87</f>
        <v>0</v>
      </c>
      <c r="AN87" s="30">
        <f t="shared" ref="AN87" si="430">P87+AB87</f>
        <v>0</v>
      </c>
      <c r="AO87" s="30">
        <f t="shared" ref="AO87" si="431">Q87+AC87</f>
        <v>0</v>
      </c>
      <c r="AP87" s="30">
        <f t="shared" ref="AP87" si="432">R87+AD87</f>
        <v>0</v>
      </c>
      <c r="AQ87" s="31">
        <f t="shared" ref="AQ87" si="433">S87+AE87</f>
        <v>0</v>
      </c>
      <c r="AR87" s="206"/>
      <c r="AS87" s="124"/>
      <c r="AT87" s="124"/>
      <c r="AU87" s="124"/>
      <c r="AV87" s="124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</row>
    <row r="88" spans="1:136" s="72" customFormat="1" ht="15.75" customHeight="1" x14ac:dyDescent="0.25">
      <c r="A88" s="230"/>
      <c r="B88" s="179"/>
      <c r="C88" s="179">
        <v>312</v>
      </c>
      <c r="D88" s="567" t="s">
        <v>2</v>
      </c>
      <c r="E88" s="567"/>
      <c r="F88" s="567"/>
      <c r="G88" s="568"/>
      <c r="H88" s="76">
        <f t="shared" si="414"/>
        <v>0</v>
      </c>
      <c r="I88" s="80"/>
      <c r="J88" s="94"/>
      <c r="K88" s="82"/>
      <c r="L88" s="302"/>
      <c r="M88" s="118"/>
      <c r="N88" s="81"/>
      <c r="O88" s="81"/>
      <c r="P88" s="81"/>
      <c r="Q88" s="81"/>
      <c r="R88" s="81"/>
      <c r="S88" s="82"/>
      <c r="T88" s="487">
        <f t="shared" si="416"/>
        <v>0</v>
      </c>
      <c r="U88" s="80"/>
      <c r="V88" s="94"/>
      <c r="W88" s="82"/>
      <c r="X88" s="302"/>
      <c r="Y88" s="118"/>
      <c r="Z88" s="81"/>
      <c r="AA88" s="81"/>
      <c r="AB88" s="81"/>
      <c r="AC88" s="81"/>
      <c r="AD88" s="81"/>
      <c r="AE88" s="82"/>
      <c r="AF88" s="109">
        <f t="shared" ref="AF88" si="434">SUM(AG88:AQ88)</f>
        <v>0</v>
      </c>
      <c r="AG88" s="29">
        <f t="shared" ref="AG88" si="435">I88+U88</f>
        <v>0</v>
      </c>
      <c r="AH88" s="92">
        <f t="shared" ref="AH88" si="436">J88+V88</f>
        <v>0</v>
      </c>
      <c r="AI88" s="31">
        <f t="shared" ref="AI88" si="437">K88+W88</f>
        <v>0</v>
      </c>
      <c r="AJ88" s="326">
        <f t="shared" ref="AJ88" si="438">L88+X88</f>
        <v>0</v>
      </c>
      <c r="AK88" s="290">
        <f t="shared" ref="AK88" si="439">M88+Y88</f>
        <v>0</v>
      </c>
      <c r="AL88" s="30">
        <f t="shared" ref="AL88" si="440">N88+Z88</f>
        <v>0</v>
      </c>
      <c r="AM88" s="30">
        <f t="shared" ref="AM88" si="441">O88+AA88</f>
        <v>0</v>
      </c>
      <c r="AN88" s="30">
        <f t="shared" ref="AN88" si="442">P88+AB88</f>
        <v>0</v>
      </c>
      <c r="AO88" s="30">
        <f t="shared" ref="AO88" si="443">Q88+AC88</f>
        <v>0</v>
      </c>
      <c r="AP88" s="30">
        <f t="shared" ref="AP88" si="444">R88+AD88</f>
        <v>0</v>
      </c>
      <c r="AQ88" s="31">
        <f t="shared" ref="AQ88" si="445">S88+AE88</f>
        <v>0</v>
      </c>
      <c r="AR88" s="206"/>
      <c r="AS88" s="311"/>
      <c r="AT88" s="486"/>
      <c r="AU88" s="489"/>
      <c r="AV88" s="489"/>
      <c r="AW88" s="74"/>
      <c r="AX88" s="74"/>
      <c r="AY88" s="74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</row>
    <row r="89" spans="1:136" s="72" customFormat="1" ht="15.75" customHeight="1" x14ac:dyDescent="0.25">
      <c r="A89" s="230"/>
      <c r="B89" s="179"/>
      <c r="C89" s="179">
        <v>313</v>
      </c>
      <c r="D89" s="567" t="s">
        <v>3</v>
      </c>
      <c r="E89" s="567"/>
      <c r="F89" s="567"/>
      <c r="G89" s="567"/>
      <c r="H89" s="76">
        <f t="shared" si="414"/>
        <v>0</v>
      </c>
      <c r="I89" s="80"/>
      <c r="J89" s="94"/>
      <c r="K89" s="82"/>
      <c r="L89" s="302"/>
      <c r="M89" s="118"/>
      <c r="N89" s="81"/>
      <c r="O89" s="81"/>
      <c r="P89" s="81"/>
      <c r="Q89" s="81"/>
      <c r="R89" s="81"/>
      <c r="S89" s="82"/>
      <c r="T89" s="487">
        <f t="shared" si="416"/>
        <v>0</v>
      </c>
      <c r="U89" s="80"/>
      <c r="V89" s="94"/>
      <c r="W89" s="82"/>
      <c r="X89" s="302"/>
      <c r="Y89" s="118"/>
      <c r="Z89" s="81"/>
      <c r="AA89" s="81"/>
      <c r="AB89" s="81"/>
      <c r="AC89" s="81"/>
      <c r="AD89" s="81"/>
      <c r="AE89" s="82"/>
      <c r="AF89" s="109">
        <f t="shared" ref="AF89" si="446">SUM(AG89:AQ89)</f>
        <v>0</v>
      </c>
      <c r="AG89" s="29">
        <f t="shared" ref="AG89" si="447">I89+U89</f>
        <v>0</v>
      </c>
      <c r="AH89" s="92">
        <f t="shared" ref="AH89" si="448">J89+V89</f>
        <v>0</v>
      </c>
      <c r="AI89" s="31">
        <f t="shared" ref="AI89" si="449">K89+W89</f>
        <v>0</v>
      </c>
      <c r="AJ89" s="326">
        <f t="shared" ref="AJ89" si="450">L89+X89</f>
        <v>0</v>
      </c>
      <c r="AK89" s="290">
        <f t="shared" ref="AK89" si="451">M89+Y89</f>
        <v>0</v>
      </c>
      <c r="AL89" s="30">
        <f t="shared" ref="AL89" si="452">N89+Z89</f>
        <v>0</v>
      </c>
      <c r="AM89" s="30">
        <f t="shared" ref="AM89" si="453">O89+AA89</f>
        <v>0</v>
      </c>
      <c r="AN89" s="30">
        <f t="shared" ref="AN89" si="454">P89+AB89</f>
        <v>0</v>
      </c>
      <c r="AO89" s="30">
        <f t="shared" ref="AO89" si="455">Q89+AC89</f>
        <v>0</v>
      </c>
      <c r="AP89" s="30">
        <f t="shared" ref="AP89" si="456">R89+AD89</f>
        <v>0</v>
      </c>
      <c r="AQ89" s="31">
        <f t="shared" ref="AQ89" si="457">S89+AE89</f>
        <v>0</v>
      </c>
      <c r="AR89" s="206"/>
      <c r="AS89" s="311"/>
      <c r="AT89" s="108"/>
      <c r="AU89" s="108"/>
      <c r="AV89" s="108"/>
      <c r="AW89" s="73"/>
      <c r="AX89" s="73"/>
      <c r="AY89" s="73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89"/>
      <c r="DR89" s="89"/>
      <c r="DS89" s="89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89"/>
      <c r="EE89" s="89"/>
      <c r="EF89" s="89"/>
    </row>
    <row r="90" spans="1:136" s="73" customFormat="1" ht="15.75" customHeight="1" x14ac:dyDescent="0.25">
      <c r="A90" s="563">
        <v>32</v>
      </c>
      <c r="B90" s="564"/>
      <c r="C90" s="90"/>
      <c r="D90" s="565" t="s">
        <v>4</v>
      </c>
      <c r="E90" s="565"/>
      <c r="F90" s="565"/>
      <c r="G90" s="566"/>
      <c r="H90" s="75">
        <f t="shared" si="414"/>
        <v>0</v>
      </c>
      <c r="I90" s="77">
        <f t="shared" ref="I90:S90" si="458">SUM(I91:I94)</f>
        <v>0</v>
      </c>
      <c r="J90" s="61">
        <f t="shared" si="458"/>
        <v>0</v>
      </c>
      <c r="K90" s="79">
        <f t="shared" si="458"/>
        <v>0</v>
      </c>
      <c r="L90" s="301">
        <f t="shared" si="458"/>
        <v>0</v>
      </c>
      <c r="M90" s="95">
        <f t="shared" si="458"/>
        <v>0</v>
      </c>
      <c r="N90" s="78">
        <f t="shared" si="458"/>
        <v>0</v>
      </c>
      <c r="O90" s="78">
        <f t="shared" si="458"/>
        <v>0</v>
      </c>
      <c r="P90" s="78">
        <f t="shared" si="458"/>
        <v>0</v>
      </c>
      <c r="Q90" s="78">
        <f t="shared" si="458"/>
        <v>0</v>
      </c>
      <c r="R90" s="78">
        <f t="shared" si="458"/>
        <v>0</v>
      </c>
      <c r="S90" s="79">
        <f t="shared" si="458"/>
        <v>0</v>
      </c>
      <c r="T90" s="237">
        <f t="shared" si="416"/>
        <v>5000</v>
      </c>
      <c r="U90" s="77">
        <f t="shared" ref="U90:Z90" si="459">SUM(U91:U94)</f>
        <v>0</v>
      </c>
      <c r="V90" s="61">
        <f t="shared" si="459"/>
        <v>0</v>
      </c>
      <c r="W90" s="79">
        <f t="shared" si="459"/>
        <v>0</v>
      </c>
      <c r="X90" s="301">
        <f t="shared" si="459"/>
        <v>0</v>
      </c>
      <c r="Y90" s="95">
        <f t="shared" si="459"/>
        <v>0</v>
      </c>
      <c r="Z90" s="78">
        <f t="shared" si="459"/>
        <v>0</v>
      </c>
      <c r="AA90" s="78">
        <f>SUM(AA91:AA94)</f>
        <v>4000</v>
      </c>
      <c r="AB90" s="78">
        <f>SUM(AB91:AB94)</f>
        <v>1000</v>
      </c>
      <c r="AC90" s="78">
        <f>SUM(AC91:AC94)</f>
        <v>0</v>
      </c>
      <c r="AD90" s="78">
        <f>SUM(AD91:AD94)</f>
        <v>0</v>
      </c>
      <c r="AE90" s="79">
        <f>SUM(AE91:AE94)</f>
        <v>0</v>
      </c>
      <c r="AF90" s="262">
        <f t="shared" si="418"/>
        <v>5000</v>
      </c>
      <c r="AG90" s="77">
        <f t="shared" ref="AG90:AL90" si="460">SUM(AG91:AG94)</f>
        <v>0</v>
      </c>
      <c r="AH90" s="61">
        <f t="shared" si="460"/>
        <v>0</v>
      </c>
      <c r="AI90" s="79">
        <f t="shared" si="460"/>
        <v>0</v>
      </c>
      <c r="AJ90" s="301">
        <f t="shared" si="460"/>
        <v>0</v>
      </c>
      <c r="AK90" s="95">
        <f t="shared" si="460"/>
        <v>0</v>
      </c>
      <c r="AL90" s="78">
        <f t="shared" si="460"/>
        <v>0</v>
      </c>
      <c r="AM90" s="78">
        <f>SUM(AM91:AM94)</f>
        <v>4000</v>
      </c>
      <c r="AN90" s="78">
        <f>SUM(AN91:AN94)</f>
        <v>1000</v>
      </c>
      <c r="AO90" s="78">
        <f>SUM(AO91:AO94)</f>
        <v>0</v>
      </c>
      <c r="AP90" s="78">
        <f>SUM(AP91:AP94)</f>
        <v>0</v>
      </c>
      <c r="AQ90" s="79">
        <f>SUM(AQ91:AQ94)</f>
        <v>0</v>
      </c>
      <c r="AR90" s="206"/>
      <c r="AS90" s="108"/>
      <c r="AT90" s="194"/>
      <c r="AU90" s="194"/>
      <c r="AV90" s="194"/>
      <c r="AW90" s="72"/>
      <c r="AX90" s="72"/>
      <c r="AY90" s="72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190"/>
      <c r="CA90" s="190"/>
      <c r="CB90" s="190"/>
      <c r="CC90" s="190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0"/>
      <c r="DX90" s="190"/>
      <c r="DY90" s="190"/>
      <c r="DZ90" s="190"/>
      <c r="EA90" s="190"/>
      <c r="EB90" s="190"/>
      <c r="EC90" s="190"/>
      <c r="ED90" s="190"/>
      <c r="EE90" s="190"/>
      <c r="EF90" s="190"/>
    </row>
    <row r="91" spans="1:136" s="72" customFormat="1" ht="15.75" customHeight="1" x14ac:dyDescent="0.25">
      <c r="A91" s="230"/>
      <c r="B91" s="179"/>
      <c r="C91" s="179">
        <v>321</v>
      </c>
      <c r="D91" s="567" t="s">
        <v>5</v>
      </c>
      <c r="E91" s="567"/>
      <c r="F91" s="567"/>
      <c r="G91" s="567"/>
      <c r="H91" s="76">
        <f t="shared" si="414"/>
        <v>0</v>
      </c>
      <c r="I91" s="80"/>
      <c r="J91" s="94"/>
      <c r="K91" s="82"/>
      <c r="L91" s="302"/>
      <c r="M91" s="118"/>
      <c r="N91" s="81"/>
      <c r="O91" s="81"/>
      <c r="P91" s="81"/>
      <c r="Q91" s="81"/>
      <c r="R91" s="81"/>
      <c r="S91" s="82"/>
      <c r="T91" s="487">
        <f t="shared" si="416"/>
        <v>0</v>
      </c>
      <c r="U91" s="80"/>
      <c r="V91" s="94"/>
      <c r="W91" s="82"/>
      <c r="X91" s="302"/>
      <c r="Y91" s="118"/>
      <c r="Z91" s="81"/>
      <c r="AA91" s="81"/>
      <c r="AB91" s="81"/>
      <c r="AC91" s="81"/>
      <c r="AD91" s="81"/>
      <c r="AE91" s="82"/>
      <c r="AF91" s="109">
        <f t="shared" si="418"/>
        <v>0</v>
      </c>
      <c r="AG91" s="29">
        <f t="shared" ref="AG91" si="461">I91+U91</f>
        <v>0</v>
      </c>
      <c r="AH91" s="92">
        <f t="shared" ref="AH91" si="462">J91+V91</f>
        <v>0</v>
      </c>
      <c r="AI91" s="31">
        <f t="shared" ref="AI91" si="463">K91+W91</f>
        <v>0</v>
      </c>
      <c r="AJ91" s="326">
        <f t="shared" ref="AJ91" si="464">L91+X91</f>
        <v>0</v>
      </c>
      <c r="AK91" s="290">
        <f t="shared" ref="AK91" si="465">M91+Y91</f>
        <v>0</v>
      </c>
      <c r="AL91" s="30">
        <f t="shared" ref="AL91" si="466">N91+Z91</f>
        <v>0</v>
      </c>
      <c r="AM91" s="30">
        <f t="shared" ref="AM91" si="467">O91+AA91</f>
        <v>0</v>
      </c>
      <c r="AN91" s="30">
        <f t="shared" ref="AN91" si="468">P91+AB91</f>
        <v>0</v>
      </c>
      <c r="AO91" s="30">
        <f t="shared" ref="AO91" si="469">Q91+AC91</f>
        <v>0</v>
      </c>
      <c r="AP91" s="30">
        <f t="shared" ref="AP91" si="470">R91+AD91</f>
        <v>0</v>
      </c>
      <c r="AQ91" s="31">
        <f t="shared" ref="AQ91" si="471">S91+AE91</f>
        <v>0</v>
      </c>
      <c r="AR91" s="206"/>
      <c r="AS91" s="108"/>
      <c r="AT91" s="194"/>
      <c r="AU91" s="194"/>
      <c r="AV91" s="194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89"/>
      <c r="BQ91" s="89"/>
      <c r="BR91" s="89"/>
      <c r="BS91" s="89"/>
      <c r="BT91" s="89"/>
      <c r="BU91" s="89"/>
      <c r="BV91" s="89"/>
      <c r="BW91" s="89"/>
      <c r="BX91" s="89"/>
      <c r="BY91" s="89"/>
      <c r="BZ91" s="89"/>
      <c r="CA91" s="89"/>
      <c r="CB91" s="89"/>
      <c r="CC91" s="89"/>
      <c r="CD91" s="89"/>
      <c r="CE91" s="89"/>
      <c r="CF91" s="89"/>
      <c r="CG91" s="89"/>
      <c r="CH91" s="89"/>
      <c r="CI91" s="89"/>
      <c r="CJ91" s="89"/>
      <c r="CK91" s="89"/>
      <c r="CL91" s="89"/>
      <c r="CM91" s="89"/>
      <c r="CN91" s="89"/>
      <c r="CO91" s="89"/>
      <c r="CP91" s="89"/>
      <c r="CQ91" s="89"/>
      <c r="CR91" s="89"/>
      <c r="CS91" s="89"/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89"/>
      <c r="DE91" s="89"/>
      <c r="DF91" s="89"/>
      <c r="DG91" s="89"/>
      <c r="DH91" s="89"/>
      <c r="DI91" s="89"/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89"/>
      <c r="DU91" s="89"/>
      <c r="DV91" s="89"/>
      <c r="DW91" s="89"/>
      <c r="DX91" s="89"/>
      <c r="DY91" s="89"/>
      <c r="DZ91" s="89"/>
      <c r="EA91" s="89"/>
      <c r="EB91" s="89"/>
      <c r="EC91" s="89"/>
      <c r="ED91" s="89"/>
      <c r="EE91" s="89"/>
      <c r="EF91" s="89"/>
    </row>
    <row r="92" spans="1:136" s="72" customFormat="1" ht="15.75" customHeight="1" x14ac:dyDescent="0.25">
      <c r="A92" s="230"/>
      <c r="B92" s="179"/>
      <c r="C92" s="179">
        <v>322</v>
      </c>
      <c r="D92" s="567" t="s">
        <v>6</v>
      </c>
      <c r="E92" s="567"/>
      <c r="F92" s="567"/>
      <c r="G92" s="567"/>
      <c r="H92" s="76">
        <f t="shared" si="414"/>
        <v>0</v>
      </c>
      <c r="I92" s="80"/>
      <c r="J92" s="94"/>
      <c r="K92" s="82"/>
      <c r="L92" s="302"/>
      <c r="M92" s="118"/>
      <c r="N92" s="81"/>
      <c r="O92" s="81"/>
      <c r="P92" s="81"/>
      <c r="Q92" s="81"/>
      <c r="R92" s="81"/>
      <c r="S92" s="82"/>
      <c r="T92" s="487">
        <f t="shared" si="416"/>
        <v>5000</v>
      </c>
      <c r="U92" s="80"/>
      <c r="V92" s="94"/>
      <c r="W92" s="82"/>
      <c r="X92" s="302"/>
      <c r="Y92" s="118"/>
      <c r="Z92" s="81"/>
      <c r="AA92" s="81">
        <v>4000</v>
      </c>
      <c r="AB92" s="81">
        <v>1000</v>
      </c>
      <c r="AC92" s="81"/>
      <c r="AD92" s="81"/>
      <c r="AE92" s="82"/>
      <c r="AF92" s="109">
        <f t="shared" ref="AF92" si="472">SUM(AG92:AQ92)</f>
        <v>5000</v>
      </c>
      <c r="AG92" s="29">
        <f t="shared" ref="AG92" si="473">I92+U92</f>
        <v>0</v>
      </c>
      <c r="AH92" s="92">
        <f t="shared" ref="AH92" si="474">J92+V92</f>
        <v>0</v>
      </c>
      <c r="AI92" s="31">
        <f t="shared" ref="AI92" si="475">K92+W92</f>
        <v>0</v>
      </c>
      <c r="AJ92" s="326">
        <f t="shared" ref="AJ92" si="476">L92+X92</f>
        <v>0</v>
      </c>
      <c r="AK92" s="290">
        <f t="shared" ref="AK92" si="477">M92+Y92</f>
        <v>0</v>
      </c>
      <c r="AL92" s="30">
        <f t="shared" ref="AL92" si="478">N92+Z92</f>
        <v>0</v>
      </c>
      <c r="AM92" s="30">
        <f t="shared" ref="AM92" si="479">O92+AA92</f>
        <v>4000</v>
      </c>
      <c r="AN92" s="30">
        <f t="shared" ref="AN92" si="480">P92+AB92</f>
        <v>1000</v>
      </c>
      <c r="AO92" s="30">
        <f t="shared" ref="AO92" si="481">Q92+AC92</f>
        <v>0</v>
      </c>
      <c r="AP92" s="30">
        <f t="shared" ref="AP92" si="482">R92+AD92</f>
        <v>0</v>
      </c>
      <c r="AQ92" s="31">
        <f t="shared" ref="AQ92" si="483">S92+AE92</f>
        <v>0</v>
      </c>
      <c r="AR92" s="206"/>
      <c r="AS92" s="108"/>
      <c r="AT92" s="194"/>
      <c r="AU92" s="194"/>
      <c r="AV92" s="194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</row>
    <row r="93" spans="1:136" s="72" customFormat="1" ht="15.75" customHeight="1" x14ac:dyDescent="0.25">
      <c r="A93" s="230"/>
      <c r="B93" s="179"/>
      <c r="C93" s="179">
        <v>323</v>
      </c>
      <c r="D93" s="567" t="s">
        <v>7</v>
      </c>
      <c r="E93" s="567"/>
      <c r="F93" s="567"/>
      <c r="G93" s="567"/>
      <c r="H93" s="76">
        <f>SUM(I93:S93)</f>
        <v>0</v>
      </c>
      <c r="I93" s="80"/>
      <c r="J93" s="94"/>
      <c r="K93" s="82"/>
      <c r="L93" s="302"/>
      <c r="M93" s="118"/>
      <c r="N93" s="81"/>
      <c r="O93" s="81"/>
      <c r="P93" s="81"/>
      <c r="Q93" s="81"/>
      <c r="R93" s="81"/>
      <c r="S93" s="82"/>
      <c r="T93" s="487">
        <f>SUM(U93:AE93)</f>
        <v>0</v>
      </c>
      <c r="U93" s="80"/>
      <c r="V93" s="94"/>
      <c r="W93" s="82"/>
      <c r="X93" s="302"/>
      <c r="Y93" s="118"/>
      <c r="Z93" s="81"/>
      <c r="AA93" s="81"/>
      <c r="AB93" s="81"/>
      <c r="AC93" s="81"/>
      <c r="AD93" s="81"/>
      <c r="AE93" s="82"/>
      <c r="AF93" s="109">
        <f t="shared" ref="AF93:AF94" si="484">SUM(AG93:AQ93)</f>
        <v>0</v>
      </c>
      <c r="AG93" s="29">
        <f t="shared" ref="AG93:AG94" si="485">I93+U93</f>
        <v>0</v>
      </c>
      <c r="AH93" s="92">
        <f t="shared" ref="AH93:AH94" si="486">J93+V93</f>
        <v>0</v>
      </c>
      <c r="AI93" s="31">
        <f t="shared" ref="AI93:AI94" si="487">K93+W93</f>
        <v>0</v>
      </c>
      <c r="AJ93" s="326">
        <f t="shared" ref="AJ93:AJ94" si="488">L93+X93</f>
        <v>0</v>
      </c>
      <c r="AK93" s="290">
        <f t="shared" ref="AK93:AK94" si="489">M93+Y93</f>
        <v>0</v>
      </c>
      <c r="AL93" s="30">
        <f t="shared" ref="AL93:AL94" si="490">N93+Z93</f>
        <v>0</v>
      </c>
      <c r="AM93" s="30">
        <f t="shared" ref="AM93:AM94" si="491">O93+AA93</f>
        <v>0</v>
      </c>
      <c r="AN93" s="30">
        <f t="shared" ref="AN93:AN94" si="492">P93+AB93</f>
        <v>0</v>
      </c>
      <c r="AO93" s="30">
        <f t="shared" ref="AO93:AO94" si="493">Q93+AC93</f>
        <v>0</v>
      </c>
      <c r="AP93" s="30">
        <f t="shared" ref="AP93:AP94" si="494">R93+AD93</f>
        <v>0</v>
      </c>
      <c r="AQ93" s="31">
        <f t="shared" ref="AQ93:AQ94" si="495">S93+AE93</f>
        <v>0</v>
      </c>
      <c r="AR93" s="206"/>
      <c r="AS93" s="89"/>
      <c r="AT93" s="388"/>
      <c r="AU93" s="388"/>
      <c r="AV93" s="388"/>
      <c r="AW93" s="89"/>
      <c r="AX93" s="89"/>
      <c r="AY93" s="89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</row>
    <row r="94" spans="1:136" s="72" customFormat="1" ht="15.75" customHeight="1" x14ac:dyDescent="0.25">
      <c r="A94" s="230"/>
      <c r="B94" s="179"/>
      <c r="C94" s="179">
        <v>329</v>
      </c>
      <c r="D94" s="567" t="s">
        <v>8</v>
      </c>
      <c r="E94" s="567"/>
      <c r="F94" s="567"/>
      <c r="G94" s="568"/>
      <c r="H94" s="76">
        <f>SUM(I94:S94)</f>
        <v>0</v>
      </c>
      <c r="I94" s="80"/>
      <c r="J94" s="94"/>
      <c r="K94" s="82"/>
      <c r="L94" s="302"/>
      <c r="M94" s="118"/>
      <c r="N94" s="81"/>
      <c r="O94" s="81"/>
      <c r="P94" s="81"/>
      <c r="Q94" s="81"/>
      <c r="R94" s="81"/>
      <c r="S94" s="82"/>
      <c r="T94" s="487">
        <f>SUM(U94:AE94)</f>
        <v>0</v>
      </c>
      <c r="U94" s="80"/>
      <c r="V94" s="94"/>
      <c r="W94" s="82"/>
      <c r="X94" s="302"/>
      <c r="Y94" s="118"/>
      <c r="Z94" s="81"/>
      <c r="AA94" s="81"/>
      <c r="AB94" s="81"/>
      <c r="AC94" s="81"/>
      <c r="AD94" s="81"/>
      <c r="AE94" s="82"/>
      <c r="AF94" s="109">
        <f t="shared" si="484"/>
        <v>0</v>
      </c>
      <c r="AG94" s="29">
        <f t="shared" si="485"/>
        <v>0</v>
      </c>
      <c r="AH94" s="92">
        <f t="shared" si="486"/>
        <v>0</v>
      </c>
      <c r="AI94" s="31">
        <f t="shared" si="487"/>
        <v>0</v>
      </c>
      <c r="AJ94" s="326">
        <f t="shared" si="488"/>
        <v>0</v>
      </c>
      <c r="AK94" s="290">
        <f t="shared" si="489"/>
        <v>0</v>
      </c>
      <c r="AL94" s="30">
        <f t="shared" si="490"/>
        <v>0</v>
      </c>
      <c r="AM94" s="30">
        <f t="shared" si="491"/>
        <v>0</v>
      </c>
      <c r="AN94" s="30">
        <f t="shared" si="492"/>
        <v>0</v>
      </c>
      <c r="AO94" s="30">
        <f t="shared" si="493"/>
        <v>0</v>
      </c>
      <c r="AP94" s="30">
        <f t="shared" si="494"/>
        <v>0</v>
      </c>
      <c r="AQ94" s="31">
        <f t="shared" si="495"/>
        <v>0</v>
      </c>
      <c r="AR94" s="206"/>
      <c r="AS94" s="108"/>
      <c r="AT94" s="194"/>
      <c r="AU94" s="194"/>
      <c r="AV94" s="194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</row>
    <row r="95" spans="1:136" s="72" customFormat="1" ht="10.5" customHeight="1" x14ac:dyDescent="0.25">
      <c r="A95" s="279"/>
      <c r="B95" s="279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6"/>
      <c r="AS95" s="108"/>
      <c r="AT95" s="194"/>
      <c r="AU95" s="194"/>
      <c r="AV95" s="194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</row>
    <row r="96" spans="1:136" s="72" customFormat="1" ht="10.5" customHeight="1" x14ac:dyDescent="0.25">
      <c r="A96" s="279"/>
      <c r="B96" s="279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6"/>
      <c r="AS96" s="311"/>
      <c r="AT96" s="108"/>
      <c r="AU96" s="108"/>
      <c r="AV96" s="108"/>
      <c r="AW96" s="89"/>
      <c r="AX96" s="124"/>
      <c r="AY96" s="124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110" customFormat="1" ht="27" customHeight="1" x14ac:dyDescent="0.25">
      <c r="A97" s="576" t="s">
        <v>122</v>
      </c>
      <c r="B97" s="577"/>
      <c r="C97" s="577"/>
      <c r="D97" s="596" t="s">
        <v>123</v>
      </c>
      <c r="E97" s="596"/>
      <c r="F97" s="596"/>
      <c r="G97" s="597"/>
      <c r="H97" s="97">
        <f>SUM(I97:S97)</f>
        <v>4900</v>
      </c>
      <c r="I97" s="98">
        <f t="shared" ref="I97:S97" si="496">I98+I122+I134+I150+I159</f>
        <v>4900</v>
      </c>
      <c r="J97" s="284">
        <f t="shared" si="496"/>
        <v>0</v>
      </c>
      <c r="K97" s="122">
        <f t="shared" si="496"/>
        <v>0</v>
      </c>
      <c r="L97" s="299">
        <f t="shared" si="496"/>
        <v>0</v>
      </c>
      <c r="M97" s="119">
        <f t="shared" si="496"/>
        <v>0</v>
      </c>
      <c r="N97" s="99">
        <f t="shared" si="496"/>
        <v>0</v>
      </c>
      <c r="O97" s="99">
        <f t="shared" si="496"/>
        <v>0</v>
      </c>
      <c r="P97" s="99">
        <f t="shared" si="496"/>
        <v>0</v>
      </c>
      <c r="Q97" s="99">
        <f t="shared" si="496"/>
        <v>0</v>
      </c>
      <c r="R97" s="99">
        <f t="shared" si="496"/>
        <v>0</v>
      </c>
      <c r="S97" s="122">
        <f t="shared" si="496"/>
        <v>0</v>
      </c>
      <c r="T97" s="246">
        <f>SUM(U97:AE97)</f>
        <v>44557</v>
      </c>
      <c r="U97" s="98">
        <f t="shared" ref="U97:AE97" si="497">U98+U122+U134+U150+U159</f>
        <v>-4900</v>
      </c>
      <c r="V97" s="284">
        <f t="shared" si="497"/>
        <v>0</v>
      </c>
      <c r="W97" s="122">
        <f t="shared" si="497"/>
        <v>0</v>
      </c>
      <c r="X97" s="299">
        <f t="shared" si="497"/>
        <v>0</v>
      </c>
      <c r="Y97" s="119">
        <f t="shared" si="497"/>
        <v>0</v>
      </c>
      <c r="Z97" s="99">
        <f t="shared" si="497"/>
        <v>0</v>
      </c>
      <c r="AA97" s="99">
        <f t="shared" si="497"/>
        <v>0</v>
      </c>
      <c r="AB97" s="99">
        <f t="shared" si="497"/>
        <v>49457</v>
      </c>
      <c r="AC97" s="99">
        <f t="shared" si="497"/>
        <v>0</v>
      </c>
      <c r="AD97" s="99">
        <f t="shared" si="497"/>
        <v>0</v>
      </c>
      <c r="AE97" s="122">
        <f t="shared" si="497"/>
        <v>0</v>
      </c>
      <c r="AF97" s="260">
        <f>SUM(AG97:AQ97)</f>
        <v>49457</v>
      </c>
      <c r="AG97" s="462">
        <f t="shared" ref="AG97:AQ97" si="498">AG98+AG122+AG134+AG150+AG159</f>
        <v>0</v>
      </c>
      <c r="AH97" s="463">
        <f t="shared" si="498"/>
        <v>0</v>
      </c>
      <c r="AI97" s="464">
        <f t="shared" si="498"/>
        <v>0</v>
      </c>
      <c r="AJ97" s="465">
        <f t="shared" si="498"/>
        <v>0</v>
      </c>
      <c r="AK97" s="466">
        <f t="shared" si="498"/>
        <v>0</v>
      </c>
      <c r="AL97" s="467">
        <f t="shared" si="498"/>
        <v>0</v>
      </c>
      <c r="AM97" s="467">
        <f t="shared" si="498"/>
        <v>0</v>
      </c>
      <c r="AN97" s="467">
        <f t="shared" si="498"/>
        <v>49457</v>
      </c>
      <c r="AO97" s="467">
        <f t="shared" si="498"/>
        <v>0</v>
      </c>
      <c r="AP97" s="467">
        <f t="shared" si="498"/>
        <v>0</v>
      </c>
      <c r="AQ97" s="464">
        <f t="shared" si="498"/>
        <v>0</v>
      </c>
      <c r="AR97" s="206"/>
      <c r="AS97" s="206"/>
      <c r="AT97" s="191"/>
      <c r="AU97" s="191"/>
      <c r="AV97" s="191"/>
      <c r="AW97" s="191"/>
      <c r="AX97" s="190"/>
      <c r="AY97" s="190"/>
      <c r="AZ97" s="191"/>
      <c r="BA97" s="191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1"/>
      <c r="BM97" s="191"/>
      <c r="BN97" s="191"/>
      <c r="BO97" s="191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1"/>
      <c r="CA97" s="191"/>
      <c r="CB97" s="191"/>
      <c r="CC97" s="191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1"/>
      <c r="CO97" s="191"/>
      <c r="CP97" s="191"/>
      <c r="CQ97" s="191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1"/>
      <c r="EE97" s="191"/>
      <c r="EF97" s="191"/>
    </row>
    <row r="98" spans="1:136" s="74" customFormat="1" ht="25.9" customHeight="1" x14ac:dyDescent="0.25">
      <c r="A98" s="569" t="s">
        <v>297</v>
      </c>
      <c r="B98" s="570"/>
      <c r="C98" s="570"/>
      <c r="D98" s="572" t="s">
        <v>127</v>
      </c>
      <c r="E98" s="572"/>
      <c r="F98" s="572"/>
      <c r="G98" s="573"/>
      <c r="H98" s="83">
        <f>SUM(I98:S98)</f>
        <v>4900</v>
      </c>
      <c r="I98" s="84">
        <f t="shared" ref="I98:S98" si="499">I99+I112</f>
        <v>4900</v>
      </c>
      <c r="J98" s="285">
        <f t="shared" ref="J98" si="500">J99+J112</f>
        <v>0</v>
      </c>
      <c r="K98" s="86">
        <f t="shared" si="499"/>
        <v>0</v>
      </c>
      <c r="L98" s="300">
        <f t="shared" si="499"/>
        <v>0</v>
      </c>
      <c r="M98" s="120">
        <f t="shared" si="499"/>
        <v>0</v>
      </c>
      <c r="N98" s="85">
        <f t="shared" si="499"/>
        <v>0</v>
      </c>
      <c r="O98" s="85">
        <f t="shared" ref="O98" si="501">O99+O112</f>
        <v>0</v>
      </c>
      <c r="P98" s="85">
        <f t="shared" si="499"/>
        <v>0</v>
      </c>
      <c r="Q98" s="85">
        <f t="shared" si="499"/>
        <v>0</v>
      </c>
      <c r="R98" s="85">
        <f t="shared" si="499"/>
        <v>0</v>
      </c>
      <c r="S98" s="86">
        <f t="shared" si="499"/>
        <v>0</v>
      </c>
      <c r="T98" s="245">
        <f>SUM(U98:AE98)</f>
        <v>44557</v>
      </c>
      <c r="U98" s="84">
        <f t="shared" ref="U98:AE98" si="502">U99+U112</f>
        <v>-4900</v>
      </c>
      <c r="V98" s="285">
        <f t="shared" ref="V98" si="503">V99+V112</f>
        <v>0</v>
      </c>
      <c r="W98" s="86">
        <f t="shared" si="502"/>
        <v>0</v>
      </c>
      <c r="X98" s="300">
        <f t="shared" si="502"/>
        <v>0</v>
      </c>
      <c r="Y98" s="120">
        <f t="shared" si="502"/>
        <v>0</v>
      </c>
      <c r="Z98" s="85">
        <f t="shared" si="502"/>
        <v>0</v>
      </c>
      <c r="AA98" s="85">
        <f t="shared" ref="AA98" si="504">AA99+AA112</f>
        <v>0</v>
      </c>
      <c r="AB98" s="85">
        <f t="shared" si="502"/>
        <v>49457</v>
      </c>
      <c r="AC98" s="85">
        <f t="shared" si="502"/>
        <v>0</v>
      </c>
      <c r="AD98" s="85">
        <f t="shared" si="502"/>
        <v>0</v>
      </c>
      <c r="AE98" s="86">
        <f t="shared" si="502"/>
        <v>0</v>
      </c>
      <c r="AF98" s="261">
        <f>SUM(AG98:AQ98)</f>
        <v>49457</v>
      </c>
      <c r="AG98" s="468">
        <f t="shared" ref="AG98:AQ98" si="505">AG99+AG112</f>
        <v>0</v>
      </c>
      <c r="AH98" s="469">
        <f t="shared" ref="AH98" si="506">AH99+AH112</f>
        <v>0</v>
      </c>
      <c r="AI98" s="470">
        <f t="shared" si="505"/>
        <v>0</v>
      </c>
      <c r="AJ98" s="471">
        <f t="shared" si="505"/>
        <v>0</v>
      </c>
      <c r="AK98" s="472">
        <f t="shared" si="505"/>
        <v>0</v>
      </c>
      <c r="AL98" s="473">
        <f t="shared" si="505"/>
        <v>0</v>
      </c>
      <c r="AM98" s="473">
        <f t="shared" ref="AM98" si="507">AM99+AM112</f>
        <v>0</v>
      </c>
      <c r="AN98" s="473">
        <f t="shared" si="505"/>
        <v>49457</v>
      </c>
      <c r="AO98" s="473">
        <f t="shared" si="505"/>
        <v>0</v>
      </c>
      <c r="AP98" s="473">
        <f t="shared" si="505"/>
        <v>0</v>
      </c>
      <c r="AQ98" s="470">
        <f t="shared" si="505"/>
        <v>0</v>
      </c>
      <c r="AR98" s="206"/>
      <c r="AS98" s="206"/>
      <c r="AT98" s="191"/>
      <c r="AU98" s="191"/>
      <c r="AV98" s="191"/>
      <c r="AW98" s="192"/>
      <c r="AX98" s="89"/>
      <c r="AY98" s="89"/>
      <c r="AZ98" s="192"/>
      <c r="BA98" s="192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2"/>
      <c r="BM98" s="192"/>
      <c r="BN98" s="192"/>
      <c r="BO98" s="192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2"/>
      <c r="CA98" s="192"/>
      <c r="CB98" s="192"/>
      <c r="CC98" s="192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192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2"/>
      <c r="DC98" s="192"/>
      <c r="DD98" s="192"/>
      <c r="DE98" s="192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2"/>
      <c r="DQ98" s="192"/>
      <c r="DR98" s="192"/>
      <c r="DS98" s="192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2"/>
      <c r="EE98" s="192"/>
      <c r="EF98" s="192"/>
    </row>
    <row r="99" spans="1:136" s="74" customFormat="1" ht="15.75" customHeight="1" x14ac:dyDescent="0.25">
      <c r="A99" s="436">
        <v>3</v>
      </c>
      <c r="B99" s="68"/>
      <c r="C99" s="90"/>
      <c r="D99" s="565" t="s">
        <v>16</v>
      </c>
      <c r="E99" s="565"/>
      <c r="F99" s="565"/>
      <c r="G99" s="566"/>
      <c r="H99" s="75">
        <f t="shared" ref="H99:H106" si="508">SUM(I99:S99)</f>
        <v>4900</v>
      </c>
      <c r="I99" s="77">
        <f>I104+I110+I100</f>
        <v>4900</v>
      </c>
      <c r="J99" s="77">
        <f t="shared" ref="J99:S99" si="509">J104+J110+J100</f>
        <v>0</v>
      </c>
      <c r="K99" s="77">
        <f t="shared" si="509"/>
        <v>0</v>
      </c>
      <c r="L99" s="77">
        <f t="shared" si="509"/>
        <v>0</v>
      </c>
      <c r="M99" s="77">
        <f t="shared" si="509"/>
        <v>0</v>
      </c>
      <c r="N99" s="77">
        <f t="shared" si="509"/>
        <v>0</v>
      </c>
      <c r="O99" s="77">
        <f t="shared" si="509"/>
        <v>0</v>
      </c>
      <c r="P99" s="77">
        <f t="shared" si="509"/>
        <v>0</v>
      </c>
      <c r="Q99" s="77">
        <f t="shared" si="509"/>
        <v>0</v>
      </c>
      <c r="R99" s="77">
        <f t="shared" si="509"/>
        <v>0</v>
      </c>
      <c r="S99" s="77">
        <f t="shared" si="509"/>
        <v>0</v>
      </c>
      <c r="T99" s="237">
        <f t="shared" ref="T99:T106" si="510">SUM(U99:AE99)</f>
        <v>20100</v>
      </c>
      <c r="U99" s="77">
        <f>U104+U110+U100</f>
        <v>-4900</v>
      </c>
      <c r="V99" s="77">
        <f t="shared" ref="V99:AE99" si="511">V104+V110+V100</f>
        <v>0</v>
      </c>
      <c r="W99" s="77">
        <f t="shared" si="511"/>
        <v>0</v>
      </c>
      <c r="X99" s="77">
        <f t="shared" si="511"/>
        <v>0</v>
      </c>
      <c r="Y99" s="77">
        <f t="shared" si="511"/>
        <v>0</v>
      </c>
      <c r="Z99" s="77">
        <f t="shared" si="511"/>
        <v>0</v>
      </c>
      <c r="AA99" s="77">
        <f t="shared" si="511"/>
        <v>0</v>
      </c>
      <c r="AB99" s="77">
        <f t="shared" si="511"/>
        <v>25000</v>
      </c>
      <c r="AC99" s="77">
        <f t="shared" si="511"/>
        <v>0</v>
      </c>
      <c r="AD99" s="77">
        <f t="shared" si="511"/>
        <v>0</v>
      </c>
      <c r="AE99" s="77">
        <f t="shared" si="511"/>
        <v>0</v>
      </c>
      <c r="AF99" s="262">
        <f t="shared" ref="AF99:AF106" si="512">SUM(AG99:AQ99)</f>
        <v>25000</v>
      </c>
      <c r="AG99" s="315">
        <f>AG104+AG110+AG100</f>
        <v>0</v>
      </c>
      <c r="AH99" s="315">
        <f t="shared" ref="AH99:AQ99" si="513">AH104+AH110+AH100</f>
        <v>0</v>
      </c>
      <c r="AI99" s="315">
        <f t="shared" si="513"/>
        <v>0</v>
      </c>
      <c r="AJ99" s="315">
        <f t="shared" si="513"/>
        <v>0</v>
      </c>
      <c r="AK99" s="315">
        <f t="shared" si="513"/>
        <v>0</v>
      </c>
      <c r="AL99" s="315">
        <f t="shared" si="513"/>
        <v>0</v>
      </c>
      <c r="AM99" s="315">
        <f t="shared" si="513"/>
        <v>0</v>
      </c>
      <c r="AN99" s="315">
        <f t="shared" si="513"/>
        <v>25000</v>
      </c>
      <c r="AO99" s="315">
        <f t="shared" si="513"/>
        <v>0</v>
      </c>
      <c r="AP99" s="315">
        <f t="shared" si="513"/>
        <v>0</v>
      </c>
      <c r="AQ99" s="315">
        <f t="shared" si="513"/>
        <v>0</v>
      </c>
      <c r="AR99" s="206"/>
      <c r="AS99" s="206"/>
      <c r="AT99" s="191"/>
      <c r="AU99" s="191"/>
      <c r="AV99" s="191"/>
      <c r="AW99" s="192"/>
      <c r="AX99" s="62"/>
      <c r="AY99" s="62"/>
      <c r="AZ99" s="192"/>
      <c r="BA99" s="192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2"/>
      <c r="CA99" s="192"/>
      <c r="CB99" s="192"/>
      <c r="CC99" s="192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192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2"/>
      <c r="DC99" s="192"/>
      <c r="DD99" s="192"/>
      <c r="DE99" s="192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2"/>
      <c r="DQ99" s="192"/>
      <c r="DR99" s="192"/>
      <c r="DS99" s="192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2"/>
      <c r="EE99" s="192"/>
      <c r="EF99" s="192"/>
    </row>
    <row r="100" spans="1:136" s="73" customFormat="1" ht="15.75" customHeight="1" x14ac:dyDescent="0.25">
      <c r="A100" s="563">
        <v>31</v>
      </c>
      <c r="B100" s="564"/>
      <c r="C100" s="90"/>
      <c r="D100" s="565" t="s">
        <v>0</v>
      </c>
      <c r="E100" s="565"/>
      <c r="F100" s="565"/>
      <c r="G100" s="566"/>
      <c r="H100" s="75">
        <f t="shared" si="508"/>
        <v>900</v>
      </c>
      <c r="I100" s="96">
        <f>SUM(I101:I103)</f>
        <v>900</v>
      </c>
      <c r="J100" s="61">
        <f>SUM(J101:J103)</f>
        <v>0</v>
      </c>
      <c r="K100" s="79">
        <f t="shared" ref="K100:S100" si="514">SUM(K101:K103)</f>
        <v>0</v>
      </c>
      <c r="L100" s="301">
        <f t="shared" si="514"/>
        <v>0</v>
      </c>
      <c r="M100" s="95">
        <f t="shared" si="514"/>
        <v>0</v>
      </c>
      <c r="N100" s="78">
        <f t="shared" si="514"/>
        <v>0</v>
      </c>
      <c r="O100" s="78">
        <f t="shared" si="514"/>
        <v>0</v>
      </c>
      <c r="P100" s="78">
        <f t="shared" si="514"/>
        <v>0</v>
      </c>
      <c r="Q100" s="78">
        <f t="shared" si="514"/>
        <v>0</v>
      </c>
      <c r="R100" s="78">
        <f t="shared" si="514"/>
        <v>0</v>
      </c>
      <c r="S100" s="229">
        <f t="shared" si="514"/>
        <v>0</v>
      </c>
      <c r="T100" s="248">
        <f t="shared" si="510"/>
        <v>-900</v>
      </c>
      <c r="U100" s="96">
        <f>SUM(U101:U103)</f>
        <v>-900</v>
      </c>
      <c r="V100" s="78">
        <f>SUM(V101:V103)</f>
        <v>0</v>
      </c>
      <c r="W100" s="79">
        <f t="shared" ref="W100:AE100" si="515">SUM(W101:W103)</f>
        <v>0</v>
      </c>
      <c r="X100" s="301">
        <f t="shared" si="515"/>
        <v>0</v>
      </c>
      <c r="Y100" s="95">
        <f t="shared" si="515"/>
        <v>0</v>
      </c>
      <c r="Z100" s="78">
        <f t="shared" si="515"/>
        <v>0</v>
      </c>
      <c r="AA100" s="78">
        <f t="shared" si="515"/>
        <v>0</v>
      </c>
      <c r="AB100" s="78">
        <f t="shared" si="515"/>
        <v>0</v>
      </c>
      <c r="AC100" s="78">
        <f t="shared" si="515"/>
        <v>0</v>
      </c>
      <c r="AD100" s="78">
        <f t="shared" si="515"/>
        <v>0</v>
      </c>
      <c r="AE100" s="229">
        <f t="shared" si="515"/>
        <v>0</v>
      </c>
      <c r="AF100" s="262">
        <f t="shared" si="512"/>
        <v>0</v>
      </c>
      <c r="AG100" s="238">
        <f>SUM(AG101:AG103)</f>
        <v>0</v>
      </c>
      <c r="AH100" s="241">
        <f>SUM(AH101:AH103)</f>
        <v>0</v>
      </c>
      <c r="AI100" s="239">
        <f t="shared" ref="AI100:AQ100" si="516">SUM(AI101:AI103)</f>
        <v>0</v>
      </c>
      <c r="AJ100" s="303">
        <f t="shared" si="516"/>
        <v>0</v>
      </c>
      <c r="AK100" s="240">
        <f t="shared" si="516"/>
        <v>0</v>
      </c>
      <c r="AL100" s="241">
        <f t="shared" si="516"/>
        <v>0</v>
      </c>
      <c r="AM100" s="241">
        <f t="shared" si="516"/>
        <v>0</v>
      </c>
      <c r="AN100" s="241">
        <f t="shared" si="516"/>
        <v>0</v>
      </c>
      <c r="AO100" s="241">
        <f t="shared" si="516"/>
        <v>0</v>
      </c>
      <c r="AP100" s="241">
        <f t="shared" si="516"/>
        <v>0</v>
      </c>
      <c r="AQ100" s="242">
        <f t="shared" si="516"/>
        <v>0</v>
      </c>
      <c r="AR100" s="206"/>
      <c r="AS100" s="89"/>
      <c r="AT100" s="388"/>
      <c r="AU100" s="388"/>
      <c r="AV100" s="388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190"/>
      <c r="CA100" s="190"/>
      <c r="CB100" s="190"/>
      <c r="CC100" s="190"/>
      <c r="CD100" s="190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  <c r="DW100" s="190"/>
      <c r="DX100" s="190"/>
      <c r="DY100" s="190"/>
      <c r="DZ100" s="190"/>
      <c r="EA100" s="190"/>
      <c r="EB100" s="190"/>
      <c r="EC100" s="190"/>
      <c r="ED100" s="190"/>
      <c r="EE100" s="190"/>
      <c r="EF100" s="190"/>
    </row>
    <row r="101" spans="1:136" s="72" customFormat="1" ht="15.75" customHeight="1" x14ac:dyDescent="0.25">
      <c r="A101" s="230"/>
      <c r="B101" s="179"/>
      <c r="C101" s="179">
        <v>311</v>
      </c>
      <c r="D101" s="567" t="s">
        <v>1</v>
      </c>
      <c r="E101" s="567"/>
      <c r="F101" s="567"/>
      <c r="G101" s="567"/>
      <c r="H101" s="76">
        <f t="shared" si="508"/>
        <v>0</v>
      </c>
      <c r="I101" s="80"/>
      <c r="J101" s="94"/>
      <c r="K101" s="82"/>
      <c r="L101" s="302"/>
      <c r="M101" s="118"/>
      <c r="N101" s="81"/>
      <c r="O101" s="81"/>
      <c r="P101" s="81"/>
      <c r="Q101" s="81"/>
      <c r="R101" s="81"/>
      <c r="S101" s="82"/>
      <c r="T101" s="28">
        <f t="shared" si="510"/>
        <v>0</v>
      </c>
      <c r="U101" s="80"/>
      <c r="V101" s="94"/>
      <c r="W101" s="82"/>
      <c r="X101" s="302"/>
      <c r="Y101" s="118"/>
      <c r="Z101" s="81"/>
      <c r="AA101" s="81"/>
      <c r="AB101" s="81"/>
      <c r="AC101" s="81"/>
      <c r="AD101" s="81"/>
      <c r="AE101" s="82"/>
      <c r="AF101" s="109">
        <f t="shared" si="512"/>
        <v>0</v>
      </c>
      <c r="AG101" s="29">
        <f t="shared" ref="AG101:AG103" si="517">I101+U101</f>
        <v>0</v>
      </c>
      <c r="AH101" s="92">
        <f t="shared" ref="AH101:AH103" si="518">J101+V101</f>
        <v>0</v>
      </c>
      <c r="AI101" s="31">
        <f t="shared" ref="AI101:AI103" si="519">K101+W101</f>
        <v>0</v>
      </c>
      <c r="AJ101" s="326">
        <f t="shared" ref="AJ101:AJ103" si="520">L101+X101</f>
        <v>0</v>
      </c>
      <c r="AK101" s="290">
        <f t="shared" ref="AK101:AK103" si="521">M101+Y101</f>
        <v>0</v>
      </c>
      <c r="AL101" s="30">
        <f t="shared" ref="AL101:AL103" si="522">N101+Z101</f>
        <v>0</v>
      </c>
      <c r="AM101" s="30">
        <f t="shared" ref="AM101:AM103" si="523">O101+AA101</f>
        <v>0</v>
      </c>
      <c r="AN101" s="30">
        <f t="shared" ref="AN101:AN103" si="524">P101+AB101</f>
        <v>0</v>
      </c>
      <c r="AO101" s="30">
        <f t="shared" ref="AO101:AO103" si="525">Q101+AC101</f>
        <v>0</v>
      </c>
      <c r="AP101" s="30">
        <f t="shared" ref="AP101:AP103" si="526">R101+AD101</f>
        <v>0</v>
      </c>
      <c r="AQ101" s="31">
        <f t="shared" ref="AQ101:AQ103" si="527">S101+AE101</f>
        <v>0</v>
      </c>
      <c r="AR101" s="206"/>
      <c r="AS101" s="89"/>
      <c r="AT101" s="388"/>
      <c r="AU101" s="388"/>
      <c r="AV101" s="388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  <c r="BI101" s="89"/>
      <c r="BJ101" s="89"/>
      <c r="BK101" s="89"/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89"/>
      <c r="BW101" s="89"/>
      <c r="BX101" s="89"/>
      <c r="BY101" s="89"/>
      <c r="BZ101" s="89"/>
      <c r="CA101" s="89"/>
      <c r="CB101" s="89"/>
      <c r="CC101" s="89"/>
      <c r="CD101" s="89"/>
      <c r="CE101" s="89"/>
      <c r="CF101" s="89"/>
      <c r="CG101" s="89"/>
      <c r="CH101" s="89"/>
      <c r="CI101" s="89"/>
      <c r="CJ101" s="89"/>
      <c r="CK101" s="89"/>
      <c r="CL101" s="89"/>
      <c r="CM101" s="89"/>
      <c r="CN101" s="89"/>
      <c r="CO101" s="89"/>
      <c r="CP101" s="89"/>
      <c r="CQ101" s="89"/>
      <c r="CR101" s="89"/>
      <c r="CS101" s="89"/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89"/>
      <c r="DE101" s="89"/>
      <c r="DF101" s="89"/>
      <c r="DG101" s="89"/>
      <c r="DH101" s="89"/>
      <c r="DI101" s="89"/>
      <c r="DJ101" s="89"/>
      <c r="DK101" s="89"/>
      <c r="DL101" s="89"/>
      <c r="DM101" s="89"/>
      <c r="DN101" s="89"/>
      <c r="DO101" s="89"/>
      <c r="DP101" s="89"/>
      <c r="DQ101" s="89"/>
      <c r="DR101" s="89"/>
      <c r="DS101" s="89"/>
      <c r="DT101" s="89"/>
      <c r="DU101" s="89"/>
      <c r="DV101" s="89"/>
      <c r="DW101" s="89"/>
      <c r="DX101" s="89"/>
      <c r="DY101" s="89"/>
      <c r="DZ101" s="89"/>
      <c r="EA101" s="89"/>
      <c r="EB101" s="89"/>
      <c r="EC101" s="89"/>
      <c r="ED101" s="89"/>
      <c r="EE101" s="89"/>
      <c r="EF101" s="89"/>
    </row>
    <row r="102" spans="1:136" s="72" customFormat="1" ht="15.75" customHeight="1" x14ac:dyDescent="0.25">
      <c r="A102" s="230"/>
      <c r="B102" s="179"/>
      <c r="C102" s="179">
        <v>312</v>
      </c>
      <c r="D102" s="567" t="s">
        <v>2</v>
      </c>
      <c r="E102" s="567"/>
      <c r="F102" s="567"/>
      <c r="G102" s="568"/>
      <c r="H102" s="76">
        <f t="shared" si="508"/>
        <v>900</v>
      </c>
      <c r="I102" s="80">
        <v>900</v>
      </c>
      <c r="J102" s="94"/>
      <c r="K102" s="82"/>
      <c r="L102" s="302"/>
      <c r="M102" s="118"/>
      <c r="N102" s="81"/>
      <c r="O102" s="81"/>
      <c r="P102" s="81"/>
      <c r="Q102" s="81"/>
      <c r="R102" s="81"/>
      <c r="S102" s="82"/>
      <c r="T102" s="28">
        <f t="shared" si="510"/>
        <v>-900</v>
      </c>
      <c r="U102" s="80">
        <v>-900</v>
      </c>
      <c r="V102" s="94"/>
      <c r="W102" s="82"/>
      <c r="X102" s="302"/>
      <c r="Y102" s="118"/>
      <c r="Z102" s="81"/>
      <c r="AA102" s="81"/>
      <c r="AB102" s="81"/>
      <c r="AC102" s="81"/>
      <c r="AD102" s="81"/>
      <c r="AE102" s="82"/>
      <c r="AF102" s="109">
        <f t="shared" si="512"/>
        <v>0</v>
      </c>
      <c r="AG102" s="29">
        <f t="shared" si="517"/>
        <v>0</v>
      </c>
      <c r="AH102" s="92">
        <f t="shared" si="518"/>
        <v>0</v>
      </c>
      <c r="AI102" s="31">
        <f t="shared" si="519"/>
        <v>0</v>
      </c>
      <c r="AJ102" s="326">
        <f t="shared" si="520"/>
        <v>0</v>
      </c>
      <c r="AK102" s="290">
        <f t="shared" si="521"/>
        <v>0</v>
      </c>
      <c r="AL102" s="30">
        <f t="shared" si="522"/>
        <v>0</v>
      </c>
      <c r="AM102" s="30">
        <f t="shared" si="523"/>
        <v>0</v>
      </c>
      <c r="AN102" s="30">
        <f t="shared" si="524"/>
        <v>0</v>
      </c>
      <c r="AO102" s="30">
        <f t="shared" si="525"/>
        <v>0</v>
      </c>
      <c r="AP102" s="30">
        <f t="shared" si="526"/>
        <v>0</v>
      </c>
      <c r="AQ102" s="31">
        <f t="shared" si="527"/>
        <v>0</v>
      </c>
      <c r="AR102" s="206"/>
      <c r="AS102" s="190"/>
      <c r="AT102" s="190"/>
      <c r="AU102" s="190"/>
      <c r="AV102" s="190"/>
      <c r="AW102" s="89"/>
      <c r="AX102" s="89"/>
      <c r="AY102" s="89"/>
      <c r="AZ102" s="89"/>
      <c r="BA102" s="89"/>
      <c r="BB102" s="89"/>
      <c r="BC102" s="89"/>
      <c r="BD102" s="89"/>
      <c r="BE102" s="89"/>
      <c r="BF102" s="89"/>
      <c r="BG102" s="89"/>
      <c r="BH102" s="89"/>
      <c r="BI102" s="89"/>
      <c r="BJ102" s="89"/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</row>
    <row r="103" spans="1:136" s="72" customFormat="1" ht="15.75" customHeight="1" x14ac:dyDescent="0.25">
      <c r="A103" s="230"/>
      <c r="B103" s="179"/>
      <c r="C103" s="179">
        <v>313</v>
      </c>
      <c r="D103" s="567" t="s">
        <v>3</v>
      </c>
      <c r="E103" s="567"/>
      <c r="F103" s="567"/>
      <c r="G103" s="567"/>
      <c r="H103" s="76">
        <f t="shared" si="508"/>
        <v>0</v>
      </c>
      <c r="I103" s="80"/>
      <c r="J103" s="94"/>
      <c r="K103" s="82"/>
      <c r="L103" s="302"/>
      <c r="M103" s="118"/>
      <c r="N103" s="81"/>
      <c r="O103" s="81"/>
      <c r="P103" s="81"/>
      <c r="Q103" s="81"/>
      <c r="R103" s="81"/>
      <c r="S103" s="82"/>
      <c r="T103" s="28">
        <f t="shared" si="510"/>
        <v>0</v>
      </c>
      <c r="U103" s="80"/>
      <c r="V103" s="94"/>
      <c r="W103" s="82"/>
      <c r="X103" s="302"/>
      <c r="Y103" s="118"/>
      <c r="Z103" s="81"/>
      <c r="AA103" s="81"/>
      <c r="AB103" s="81"/>
      <c r="AC103" s="81"/>
      <c r="AD103" s="81"/>
      <c r="AE103" s="82"/>
      <c r="AF103" s="109">
        <f t="shared" si="512"/>
        <v>0</v>
      </c>
      <c r="AG103" s="29">
        <f t="shared" si="517"/>
        <v>0</v>
      </c>
      <c r="AH103" s="92">
        <f t="shared" si="518"/>
        <v>0</v>
      </c>
      <c r="AI103" s="31">
        <f t="shared" si="519"/>
        <v>0</v>
      </c>
      <c r="AJ103" s="326">
        <f t="shared" si="520"/>
        <v>0</v>
      </c>
      <c r="AK103" s="290">
        <f t="shared" si="521"/>
        <v>0</v>
      </c>
      <c r="AL103" s="30">
        <f t="shared" si="522"/>
        <v>0</v>
      </c>
      <c r="AM103" s="30">
        <f t="shared" si="523"/>
        <v>0</v>
      </c>
      <c r="AN103" s="30">
        <f t="shared" si="524"/>
        <v>0</v>
      </c>
      <c r="AO103" s="30">
        <f t="shared" si="525"/>
        <v>0</v>
      </c>
      <c r="AP103" s="30">
        <f t="shared" si="526"/>
        <v>0</v>
      </c>
      <c r="AQ103" s="31">
        <f t="shared" si="527"/>
        <v>0</v>
      </c>
      <c r="AR103" s="206"/>
      <c r="AS103" s="89"/>
      <c r="AT103" s="388"/>
      <c r="AU103" s="388"/>
      <c r="AV103" s="388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3" customFormat="1" ht="15.75" customHeight="1" x14ac:dyDescent="0.25">
      <c r="A104" s="563">
        <v>32</v>
      </c>
      <c r="B104" s="564"/>
      <c r="C104" s="90"/>
      <c r="D104" s="565" t="s">
        <v>4</v>
      </c>
      <c r="E104" s="565"/>
      <c r="F104" s="565"/>
      <c r="G104" s="566"/>
      <c r="H104" s="75">
        <f t="shared" si="508"/>
        <v>4000</v>
      </c>
      <c r="I104" s="77">
        <f>SUM(I105:I109)</f>
        <v>4000</v>
      </c>
      <c r="J104" s="61">
        <f>SUM(J105:J109)</f>
        <v>0</v>
      </c>
      <c r="K104" s="79">
        <f>SUM(K105:K109)</f>
        <v>0</v>
      </c>
      <c r="L104" s="301">
        <f t="shared" ref="L104:S104" si="528">SUM(L105:L109)</f>
        <v>0</v>
      </c>
      <c r="M104" s="95">
        <f t="shared" si="528"/>
        <v>0</v>
      </c>
      <c r="N104" s="78">
        <f t="shared" si="528"/>
        <v>0</v>
      </c>
      <c r="O104" s="78">
        <f t="shared" ref="O104" si="529">SUM(O105:O109)</f>
        <v>0</v>
      </c>
      <c r="P104" s="78">
        <f t="shared" si="528"/>
        <v>0</v>
      </c>
      <c r="Q104" s="78">
        <f t="shared" si="528"/>
        <v>0</v>
      </c>
      <c r="R104" s="78">
        <f t="shared" si="528"/>
        <v>0</v>
      </c>
      <c r="S104" s="79">
        <f t="shared" si="528"/>
        <v>0</v>
      </c>
      <c r="T104" s="237">
        <f t="shared" si="510"/>
        <v>21000</v>
      </c>
      <c r="U104" s="77">
        <f>SUM(U105:U109)</f>
        <v>-4000</v>
      </c>
      <c r="V104" s="61">
        <f>SUM(V105:V109)</f>
        <v>0</v>
      </c>
      <c r="W104" s="79">
        <f t="shared" ref="W104:AE104" si="530">SUM(W105:W109)</f>
        <v>0</v>
      </c>
      <c r="X104" s="301">
        <f t="shared" si="530"/>
        <v>0</v>
      </c>
      <c r="Y104" s="95">
        <f t="shared" si="530"/>
        <v>0</v>
      </c>
      <c r="Z104" s="78">
        <f t="shared" si="530"/>
        <v>0</v>
      </c>
      <c r="AA104" s="78">
        <f t="shared" ref="AA104" si="531">SUM(AA105:AA109)</f>
        <v>0</v>
      </c>
      <c r="AB104" s="78">
        <f t="shared" si="530"/>
        <v>25000</v>
      </c>
      <c r="AC104" s="78">
        <f t="shared" si="530"/>
        <v>0</v>
      </c>
      <c r="AD104" s="78">
        <f t="shared" si="530"/>
        <v>0</v>
      </c>
      <c r="AE104" s="79">
        <f t="shared" si="530"/>
        <v>0</v>
      </c>
      <c r="AF104" s="262">
        <f t="shared" si="512"/>
        <v>25000</v>
      </c>
      <c r="AG104" s="315">
        <f>SUM(AG105:AG109)</f>
        <v>0</v>
      </c>
      <c r="AH104" s="263">
        <f>SUM(AH105:AH109)</f>
        <v>0</v>
      </c>
      <c r="AI104" s="239">
        <f t="shared" ref="AI104:AP104" si="532">SUM(AI105:AI109)</f>
        <v>0</v>
      </c>
      <c r="AJ104" s="303">
        <f t="shared" si="532"/>
        <v>0</v>
      </c>
      <c r="AK104" s="240">
        <f t="shared" si="532"/>
        <v>0</v>
      </c>
      <c r="AL104" s="241">
        <f t="shared" si="532"/>
        <v>0</v>
      </c>
      <c r="AM104" s="241">
        <f t="shared" ref="AM104" si="533">SUM(AM105:AM109)</f>
        <v>0</v>
      </c>
      <c r="AN104" s="241">
        <f t="shared" si="532"/>
        <v>25000</v>
      </c>
      <c r="AO104" s="241">
        <f t="shared" si="532"/>
        <v>0</v>
      </c>
      <c r="AP104" s="241">
        <f t="shared" si="532"/>
        <v>0</v>
      </c>
      <c r="AQ104" s="239">
        <f>SUM(AQ105:AQ109)</f>
        <v>0</v>
      </c>
      <c r="AR104" s="206"/>
      <c r="AS104" s="206"/>
      <c r="AT104" s="190"/>
      <c r="AU104" s="190"/>
      <c r="AV104" s="190"/>
      <c r="AW104" s="190"/>
      <c r="AX104" s="192"/>
      <c r="AY104" s="192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190"/>
      <c r="CA104" s="190"/>
      <c r="CB104" s="190"/>
      <c r="CC104" s="190"/>
      <c r="CD104" s="190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0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  <c r="DW104" s="190"/>
      <c r="DX104" s="190"/>
      <c r="DY104" s="190"/>
      <c r="DZ104" s="190"/>
      <c r="EA104" s="190"/>
      <c r="EB104" s="190"/>
      <c r="EC104" s="190"/>
      <c r="ED104" s="190"/>
      <c r="EE104" s="190"/>
      <c r="EF104" s="190"/>
    </row>
    <row r="105" spans="1:136" s="72" customFormat="1" ht="15.75" customHeight="1" x14ac:dyDescent="0.25">
      <c r="A105" s="230"/>
      <c r="B105" s="179"/>
      <c r="C105" s="179">
        <v>321</v>
      </c>
      <c r="D105" s="567" t="s">
        <v>5</v>
      </c>
      <c r="E105" s="567"/>
      <c r="F105" s="567"/>
      <c r="G105" s="567"/>
      <c r="H105" s="76">
        <f t="shared" si="508"/>
        <v>0</v>
      </c>
      <c r="I105" s="80"/>
      <c r="J105" s="94"/>
      <c r="K105" s="82"/>
      <c r="L105" s="302"/>
      <c r="M105" s="118"/>
      <c r="N105" s="81"/>
      <c r="O105" s="81"/>
      <c r="P105" s="81"/>
      <c r="Q105" s="81"/>
      <c r="R105" s="81"/>
      <c r="S105" s="82"/>
      <c r="T105" s="28">
        <f t="shared" si="510"/>
        <v>0</v>
      </c>
      <c r="U105" s="80"/>
      <c r="V105" s="94"/>
      <c r="W105" s="82"/>
      <c r="X105" s="302"/>
      <c r="Y105" s="118"/>
      <c r="Z105" s="81"/>
      <c r="AA105" s="81"/>
      <c r="AB105" s="81"/>
      <c r="AC105" s="81"/>
      <c r="AD105" s="81"/>
      <c r="AE105" s="82"/>
      <c r="AF105" s="109">
        <f t="shared" si="512"/>
        <v>0</v>
      </c>
      <c r="AG105" s="29">
        <f t="shared" ref="AG105:AG109" si="534">I105+U105</f>
        <v>0</v>
      </c>
      <c r="AH105" s="92">
        <f t="shared" ref="AH105:AH109" si="535">J105+V105</f>
        <v>0</v>
      </c>
      <c r="AI105" s="31">
        <f t="shared" ref="AI105:AI109" si="536">K105+W105</f>
        <v>0</v>
      </c>
      <c r="AJ105" s="326">
        <f t="shared" ref="AJ105:AJ109" si="537">L105+X105</f>
        <v>0</v>
      </c>
      <c r="AK105" s="290">
        <f t="shared" ref="AK105:AK109" si="538">M105+Y105</f>
        <v>0</v>
      </c>
      <c r="AL105" s="30">
        <f t="shared" ref="AL105:AL109" si="539">N105+Z105</f>
        <v>0</v>
      </c>
      <c r="AM105" s="30">
        <f t="shared" ref="AM105:AM109" si="540">O105+AA105</f>
        <v>0</v>
      </c>
      <c r="AN105" s="30">
        <f t="shared" ref="AN105:AN109" si="541">P105+AB105</f>
        <v>0</v>
      </c>
      <c r="AO105" s="30">
        <f t="shared" ref="AO105:AO109" si="542">Q105+AC105</f>
        <v>0</v>
      </c>
      <c r="AP105" s="30">
        <f t="shared" ref="AP105:AP109" si="543">R105+AD105</f>
        <v>0</v>
      </c>
      <c r="AQ105" s="31">
        <f t="shared" ref="AQ105:AQ109" si="544">S105+AE105</f>
        <v>0</v>
      </c>
      <c r="AR105" s="206"/>
      <c r="AS105" s="206"/>
      <c r="AT105" s="89"/>
      <c r="AU105" s="89"/>
      <c r="AV105" s="89"/>
      <c r="AW105" s="89"/>
      <c r="AX105" s="192"/>
      <c r="AY105" s="192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72" customFormat="1" ht="15.75" customHeight="1" x14ac:dyDescent="0.25">
      <c r="A106" s="230"/>
      <c r="B106" s="179"/>
      <c r="C106" s="179">
        <v>322</v>
      </c>
      <c r="D106" s="567" t="s">
        <v>6</v>
      </c>
      <c r="E106" s="567"/>
      <c r="F106" s="567"/>
      <c r="G106" s="567"/>
      <c r="H106" s="76">
        <f t="shared" si="508"/>
        <v>0</v>
      </c>
      <c r="I106" s="80"/>
      <c r="J106" s="94"/>
      <c r="K106" s="82"/>
      <c r="L106" s="302"/>
      <c r="M106" s="118"/>
      <c r="N106" s="81"/>
      <c r="O106" s="81"/>
      <c r="P106" s="81"/>
      <c r="Q106" s="81"/>
      <c r="R106" s="81"/>
      <c r="S106" s="82"/>
      <c r="T106" s="28">
        <f t="shared" si="510"/>
        <v>25000</v>
      </c>
      <c r="U106" s="80"/>
      <c r="V106" s="94"/>
      <c r="W106" s="82"/>
      <c r="X106" s="302"/>
      <c r="Y106" s="118"/>
      <c r="Z106" s="81"/>
      <c r="AA106" s="81"/>
      <c r="AB106" s="81">
        <v>25000</v>
      </c>
      <c r="AC106" s="81"/>
      <c r="AD106" s="81"/>
      <c r="AE106" s="82"/>
      <c r="AF106" s="109">
        <f t="shared" si="512"/>
        <v>25000</v>
      </c>
      <c r="AG106" s="29">
        <f t="shared" si="534"/>
        <v>0</v>
      </c>
      <c r="AH106" s="92">
        <f t="shared" si="535"/>
        <v>0</v>
      </c>
      <c r="AI106" s="31">
        <f t="shared" si="536"/>
        <v>0</v>
      </c>
      <c r="AJ106" s="326">
        <f t="shared" si="537"/>
        <v>0</v>
      </c>
      <c r="AK106" s="290">
        <f t="shared" si="538"/>
        <v>0</v>
      </c>
      <c r="AL106" s="30">
        <f t="shared" si="539"/>
        <v>0</v>
      </c>
      <c r="AM106" s="30">
        <f t="shared" si="540"/>
        <v>0</v>
      </c>
      <c r="AN106" s="30">
        <f t="shared" si="541"/>
        <v>25000</v>
      </c>
      <c r="AO106" s="30">
        <f t="shared" si="542"/>
        <v>0</v>
      </c>
      <c r="AP106" s="30">
        <f t="shared" si="543"/>
        <v>0</v>
      </c>
      <c r="AQ106" s="31">
        <f t="shared" si="544"/>
        <v>0</v>
      </c>
      <c r="AR106" s="206"/>
      <c r="AS106" s="206"/>
      <c r="AT106" s="89"/>
      <c r="AU106" s="89"/>
      <c r="AV106" s="89"/>
      <c r="AW106" s="89"/>
      <c r="AX106" s="190"/>
      <c r="AY106" s="190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</row>
    <row r="107" spans="1:136" s="72" customFormat="1" ht="15.75" customHeight="1" x14ac:dyDescent="0.25">
      <c r="A107" s="230"/>
      <c r="B107" s="179"/>
      <c r="C107" s="179">
        <v>323</v>
      </c>
      <c r="D107" s="567" t="s">
        <v>7</v>
      </c>
      <c r="E107" s="567"/>
      <c r="F107" s="567"/>
      <c r="G107" s="567"/>
      <c r="H107" s="76">
        <f>SUM(I107:S107)</f>
        <v>0</v>
      </c>
      <c r="I107" s="80"/>
      <c r="J107" s="94"/>
      <c r="K107" s="82"/>
      <c r="L107" s="302"/>
      <c r="M107" s="118"/>
      <c r="N107" s="81"/>
      <c r="O107" s="81"/>
      <c r="P107" s="81"/>
      <c r="Q107" s="81"/>
      <c r="R107" s="81"/>
      <c r="S107" s="82"/>
      <c r="T107" s="28">
        <f>SUM(U107:AE107)</f>
        <v>0</v>
      </c>
      <c r="U107" s="80"/>
      <c r="V107" s="94"/>
      <c r="W107" s="82"/>
      <c r="X107" s="302"/>
      <c r="Y107" s="118"/>
      <c r="Z107" s="81"/>
      <c r="AA107" s="81"/>
      <c r="AB107" s="81"/>
      <c r="AC107" s="81"/>
      <c r="AD107" s="81"/>
      <c r="AE107" s="82"/>
      <c r="AF107" s="109">
        <f>SUM(AG107:AQ107)</f>
        <v>0</v>
      </c>
      <c r="AG107" s="29">
        <f t="shared" si="534"/>
        <v>0</v>
      </c>
      <c r="AH107" s="92">
        <f t="shared" si="535"/>
        <v>0</v>
      </c>
      <c r="AI107" s="31">
        <f t="shared" si="536"/>
        <v>0</v>
      </c>
      <c r="AJ107" s="326">
        <f t="shared" si="537"/>
        <v>0</v>
      </c>
      <c r="AK107" s="290">
        <f t="shared" si="538"/>
        <v>0</v>
      </c>
      <c r="AL107" s="30">
        <f t="shared" si="539"/>
        <v>0</v>
      </c>
      <c r="AM107" s="30">
        <f t="shared" si="540"/>
        <v>0</v>
      </c>
      <c r="AN107" s="30">
        <f t="shared" si="541"/>
        <v>0</v>
      </c>
      <c r="AO107" s="30">
        <f t="shared" si="542"/>
        <v>0</v>
      </c>
      <c r="AP107" s="30">
        <f t="shared" si="543"/>
        <v>0</v>
      </c>
      <c r="AQ107" s="31">
        <f t="shared" si="544"/>
        <v>0</v>
      </c>
      <c r="AR107" s="206"/>
      <c r="AS107" s="206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9"/>
      <c r="EE107" s="89"/>
      <c r="EF107" s="89"/>
    </row>
    <row r="108" spans="1:136" s="72" customFormat="1" ht="23.25" customHeight="1" x14ac:dyDescent="0.25">
      <c r="A108" s="230"/>
      <c r="B108" s="179"/>
      <c r="C108" s="179">
        <v>324</v>
      </c>
      <c r="D108" s="567" t="s">
        <v>90</v>
      </c>
      <c r="E108" s="567"/>
      <c r="F108" s="567"/>
      <c r="G108" s="567"/>
      <c r="H108" s="76">
        <f t="shared" ref="H108" si="545">SUM(I108:S108)</f>
        <v>0</v>
      </c>
      <c r="I108" s="80"/>
      <c r="J108" s="94"/>
      <c r="K108" s="82"/>
      <c r="L108" s="302"/>
      <c r="M108" s="118"/>
      <c r="N108" s="81"/>
      <c r="O108" s="81"/>
      <c r="P108" s="81"/>
      <c r="Q108" s="81"/>
      <c r="R108" s="81"/>
      <c r="S108" s="82"/>
      <c r="T108" s="28">
        <f t="shared" ref="T108:T112" si="546">SUM(U108:AE108)</f>
        <v>0</v>
      </c>
      <c r="U108" s="80"/>
      <c r="V108" s="94"/>
      <c r="W108" s="82"/>
      <c r="X108" s="302"/>
      <c r="Y108" s="118"/>
      <c r="Z108" s="81"/>
      <c r="AA108" s="81"/>
      <c r="AB108" s="81"/>
      <c r="AC108" s="81"/>
      <c r="AD108" s="81"/>
      <c r="AE108" s="82"/>
      <c r="AF108" s="109">
        <f t="shared" ref="AF108:AF112" si="547">SUM(AG108:AQ108)</f>
        <v>0</v>
      </c>
      <c r="AG108" s="29">
        <f t="shared" si="534"/>
        <v>0</v>
      </c>
      <c r="AH108" s="92">
        <f t="shared" si="535"/>
        <v>0</v>
      </c>
      <c r="AI108" s="31">
        <f t="shared" si="536"/>
        <v>0</v>
      </c>
      <c r="AJ108" s="326">
        <f t="shared" si="537"/>
        <v>0</v>
      </c>
      <c r="AK108" s="290">
        <f t="shared" si="538"/>
        <v>0</v>
      </c>
      <c r="AL108" s="30">
        <f t="shared" si="539"/>
        <v>0</v>
      </c>
      <c r="AM108" s="30">
        <f t="shared" si="540"/>
        <v>0</v>
      </c>
      <c r="AN108" s="30">
        <f t="shared" si="541"/>
        <v>0</v>
      </c>
      <c r="AO108" s="30">
        <f t="shared" si="542"/>
        <v>0</v>
      </c>
      <c r="AP108" s="30">
        <f t="shared" si="543"/>
        <v>0</v>
      </c>
      <c r="AQ108" s="31">
        <f t="shared" si="544"/>
        <v>0</v>
      </c>
      <c r="AR108" s="206"/>
      <c r="AS108" s="206"/>
      <c r="AT108" s="191"/>
      <c r="AU108" s="191"/>
      <c r="AV108" s="191"/>
      <c r="AW108" s="191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89"/>
      <c r="CE108" s="89"/>
      <c r="CF108" s="89"/>
      <c r="CG108" s="89"/>
      <c r="CH108" s="89"/>
      <c r="CI108" s="89"/>
      <c r="CJ108" s="89"/>
      <c r="CK108" s="89"/>
      <c r="CL108" s="89"/>
      <c r="CM108" s="89"/>
      <c r="CN108" s="89"/>
      <c r="CO108" s="89"/>
      <c r="CP108" s="89"/>
      <c r="CQ108" s="89"/>
      <c r="CR108" s="89"/>
      <c r="CS108" s="89"/>
      <c r="CT108" s="89"/>
      <c r="CU108" s="89"/>
      <c r="CV108" s="89"/>
      <c r="CW108" s="89"/>
      <c r="CX108" s="89"/>
      <c r="CY108" s="89"/>
      <c r="CZ108" s="89"/>
      <c r="DA108" s="89"/>
      <c r="DB108" s="89"/>
      <c r="DC108" s="89"/>
      <c r="DD108" s="89"/>
      <c r="DE108" s="89"/>
      <c r="DF108" s="89"/>
      <c r="DG108" s="89"/>
      <c r="DH108" s="89"/>
      <c r="DI108" s="89"/>
      <c r="DJ108" s="89"/>
      <c r="DK108" s="89"/>
      <c r="DL108" s="89"/>
      <c r="DM108" s="89"/>
      <c r="DN108" s="89"/>
      <c r="DO108" s="89"/>
      <c r="DP108" s="89"/>
      <c r="DQ108" s="89"/>
      <c r="DR108" s="89"/>
      <c r="DS108" s="89"/>
      <c r="DT108" s="89"/>
      <c r="DU108" s="89"/>
      <c r="DV108" s="89"/>
      <c r="DW108" s="89"/>
      <c r="DX108" s="89"/>
      <c r="DY108" s="89"/>
      <c r="DZ108" s="89"/>
      <c r="EA108" s="89"/>
      <c r="EB108" s="89"/>
      <c r="EC108" s="89"/>
      <c r="ED108" s="89"/>
      <c r="EE108" s="89"/>
      <c r="EF108" s="89"/>
    </row>
    <row r="109" spans="1:136" s="72" customFormat="1" ht="15.75" customHeight="1" x14ac:dyDescent="0.25">
      <c r="A109" s="230"/>
      <c r="B109" s="179"/>
      <c r="C109" s="179">
        <v>329</v>
      </c>
      <c r="D109" s="567" t="s">
        <v>8</v>
      </c>
      <c r="E109" s="567"/>
      <c r="F109" s="567"/>
      <c r="G109" s="568"/>
      <c r="H109" s="76">
        <f t="shared" ref="H109:H112" si="548">SUM(I109:S109)</f>
        <v>4000</v>
      </c>
      <c r="I109" s="80">
        <v>4000</v>
      </c>
      <c r="J109" s="94"/>
      <c r="K109" s="82"/>
      <c r="L109" s="302"/>
      <c r="M109" s="118"/>
      <c r="N109" s="81"/>
      <c r="O109" s="81"/>
      <c r="P109" s="81"/>
      <c r="Q109" s="81"/>
      <c r="R109" s="81"/>
      <c r="S109" s="82"/>
      <c r="T109" s="28">
        <f t="shared" si="546"/>
        <v>-4000</v>
      </c>
      <c r="U109" s="80">
        <v>-4000</v>
      </c>
      <c r="V109" s="94"/>
      <c r="W109" s="82"/>
      <c r="X109" s="302"/>
      <c r="Y109" s="118"/>
      <c r="Z109" s="81"/>
      <c r="AA109" s="81"/>
      <c r="AB109" s="81"/>
      <c r="AC109" s="81"/>
      <c r="AD109" s="81"/>
      <c r="AE109" s="82"/>
      <c r="AF109" s="109">
        <f t="shared" si="547"/>
        <v>0</v>
      </c>
      <c r="AG109" s="29">
        <f t="shared" si="534"/>
        <v>0</v>
      </c>
      <c r="AH109" s="92">
        <f t="shared" si="535"/>
        <v>0</v>
      </c>
      <c r="AI109" s="31">
        <f t="shared" si="536"/>
        <v>0</v>
      </c>
      <c r="AJ109" s="326">
        <f t="shared" si="537"/>
        <v>0</v>
      </c>
      <c r="AK109" s="290">
        <f t="shared" si="538"/>
        <v>0</v>
      </c>
      <c r="AL109" s="30">
        <f t="shared" si="539"/>
        <v>0</v>
      </c>
      <c r="AM109" s="30">
        <f t="shared" si="540"/>
        <v>0</v>
      </c>
      <c r="AN109" s="30">
        <f t="shared" si="541"/>
        <v>0</v>
      </c>
      <c r="AO109" s="30">
        <f t="shared" si="542"/>
        <v>0</v>
      </c>
      <c r="AP109" s="30">
        <f t="shared" si="543"/>
        <v>0</v>
      </c>
      <c r="AQ109" s="31">
        <f t="shared" si="544"/>
        <v>0</v>
      </c>
      <c r="AR109" s="206"/>
      <c r="AS109" s="190"/>
      <c r="AT109" s="190"/>
      <c r="AU109" s="190"/>
      <c r="AV109" s="190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9"/>
      <c r="DQ109" s="89"/>
      <c r="DR109" s="89"/>
      <c r="DS109" s="89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9"/>
      <c r="EE109" s="89"/>
      <c r="EF109" s="89"/>
    </row>
    <row r="110" spans="1:136" s="73" customFormat="1" ht="15.75" customHeight="1" x14ac:dyDescent="0.25">
      <c r="A110" s="563">
        <v>38</v>
      </c>
      <c r="B110" s="564"/>
      <c r="C110" s="90"/>
      <c r="D110" s="565" t="s">
        <v>138</v>
      </c>
      <c r="E110" s="565"/>
      <c r="F110" s="565"/>
      <c r="G110" s="566"/>
      <c r="H110" s="75">
        <f>SUM(I110:S110)</f>
        <v>0</v>
      </c>
      <c r="I110" s="77">
        <f>I111</f>
        <v>0</v>
      </c>
      <c r="J110" s="61">
        <f>J111</f>
        <v>0</v>
      </c>
      <c r="K110" s="79">
        <f t="shared" ref="K110:S110" si="549">K111</f>
        <v>0</v>
      </c>
      <c r="L110" s="301">
        <f t="shared" si="549"/>
        <v>0</v>
      </c>
      <c r="M110" s="95">
        <f t="shared" si="549"/>
        <v>0</v>
      </c>
      <c r="N110" s="78">
        <f t="shared" si="549"/>
        <v>0</v>
      </c>
      <c r="O110" s="78">
        <f t="shared" si="549"/>
        <v>0</v>
      </c>
      <c r="P110" s="78">
        <f t="shared" si="549"/>
        <v>0</v>
      </c>
      <c r="Q110" s="78">
        <f t="shared" si="549"/>
        <v>0</v>
      </c>
      <c r="R110" s="78">
        <f t="shared" si="549"/>
        <v>0</v>
      </c>
      <c r="S110" s="79">
        <f t="shared" si="549"/>
        <v>0</v>
      </c>
      <c r="T110" s="237">
        <f>SUM(U110:AE110)</f>
        <v>0</v>
      </c>
      <c r="U110" s="77">
        <f t="shared" ref="U110:AE110" si="550">U111</f>
        <v>0</v>
      </c>
      <c r="V110" s="61">
        <f t="shared" si="550"/>
        <v>0</v>
      </c>
      <c r="W110" s="79">
        <f t="shared" si="550"/>
        <v>0</v>
      </c>
      <c r="X110" s="301">
        <f t="shared" si="550"/>
        <v>0</v>
      </c>
      <c r="Y110" s="95">
        <f t="shared" si="550"/>
        <v>0</v>
      </c>
      <c r="Z110" s="78">
        <f t="shared" si="550"/>
        <v>0</v>
      </c>
      <c r="AA110" s="78">
        <f t="shared" si="550"/>
        <v>0</v>
      </c>
      <c r="AB110" s="78">
        <f t="shared" si="550"/>
        <v>0</v>
      </c>
      <c r="AC110" s="78">
        <f t="shared" si="550"/>
        <v>0</v>
      </c>
      <c r="AD110" s="78">
        <f t="shared" si="550"/>
        <v>0</v>
      </c>
      <c r="AE110" s="79">
        <f t="shared" si="550"/>
        <v>0</v>
      </c>
      <c r="AF110" s="262">
        <f>SUM(AG110:AQ110)</f>
        <v>0</v>
      </c>
      <c r="AG110" s="315">
        <f t="shared" ref="AG110:AQ110" si="551">AG111</f>
        <v>0</v>
      </c>
      <c r="AH110" s="263">
        <f t="shared" si="551"/>
        <v>0</v>
      </c>
      <c r="AI110" s="239">
        <f t="shared" si="551"/>
        <v>0</v>
      </c>
      <c r="AJ110" s="303">
        <f t="shared" si="551"/>
        <v>0</v>
      </c>
      <c r="AK110" s="240">
        <f t="shared" si="551"/>
        <v>0</v>
      </c>
      <c r="AL110" s="241">
        <f t="shared" si="551"/>
        <v>0</v>
      </c>
      <c r="AM110" s="241">
        <f t="shared" si="551"/>
        <v>0</v>
      </c>
      <c r="AN110" s="241">
        <f t="shared" si="551"/>
        <v>0</v>
      </c>
      <c r="AO110" s="241">
        <f t="shared" si="551"/>
        <v>0</v>
      </c>
      <c r="AP110" s="241">
        <f t="shared" si="551"/>
        <v>0</v>
      </c>
      <c r="AQ110" s="239">
        <f t="shared" si="551"/>
        <v>0</v>
      </c>
      <c r="AR110" s="206"/>
      <c r="AS110" s="206"/>
      <c r="AT110" s="442"/>
      <c r="AU110" s="447"/>
      <c r="AV110" s="447"/>
      <c r="AW110" s="447"/>
      <c r="AX110" s="192"/>
      <c r="AY110" s="192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90"/>
      <c r="BT110" s="190"/>
      <c r="BU110" s="190"/>
      <c r="BV110" s="190"/>
      <c r="BW110" s="190"/>
      <c r="BX110" s="190"/>
      <c r="BY110" s="190"/>
      <c r="BZ110" s="190"/>
      <c r="CA110" s="190"/>
      <c r="CB110" s="190"/>
      <c r="CC110" s="190"/>
      <c r="CD110" s="190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0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90"/>
      <c r="DW110" s="190"/>
      <c r="DX110" s="190"/>
      <c r="DY110" s="190"/>
      <c r="DZ110" s="190"/>
      <c r="EA110" s="190"/>
      <c r="EB110" s="190"/>
      <c r="EC110" s="190"/>
      <c r="ED110" s="190"/>
      <c r="EE110" s="190"/>
      <c r="EF110" s="190"/>
    </row>
    <row r="111" spans="1:136" s="72" customFormat="1" ht="15.75" customHeight="1" x14ac:dyDescent="0.25">
      <c r="A111" s="230"/>
      <c r="B111" s="179"/>
      <c r="C111" s="179">
        <v>381</v>
      </c>
      <c r="D111" s="567" t="s">
        <v>137</v>
      </c>
      <c r="E111" s="567"/>
      <c r="F111" s="567"/>
      <c r="G111" s="567"/>
      <c r="H111" s="76">
        <f>SUM(I111:S111)</f>
        <v>0</v>
      </c>
      <c r="I111" s="80"/>
      <c r="J111" s="94"/>
      <c r="K111" s="82"/>
      <c r="L111" s="302"/>
      <c r="M111" s="118"/>
      <c r="N111" s="81"/>
      <c r="O111" s="81"/>
      <c r="P111" s="81"/>
      <c r="Q111" s="81"/>
      <c r="R111" s="81"/>
      <c r="S111" s="82"/>
      <c r="T111" s="28">
        <f>SUM(U111:AE111)</f>
        <v>0</v>
      </c>
      <c r="U111" s="80"/>
      <c r="V111" s="94"/>
      <c r="W111" s="82"/>
      <c r="X111" s="302"/>
      <c r="Y111" s="118"/>
      <c r="Z111" s="81"/>
      <c r="AA111" s="81"/>
      <c r="AB111" s="81"/>
      <c r="AC111" s="81"/>
      <c r="AD111" s="81"/>
      <c r="AE111" s="82"/>
      <c r="AF111" s="109">
        <f t="shared" si="547"/>
        <v>0</v>
      </c>
      <c r="AG111" s="29">
        <f t="shared" ref="AG111" si="552">I111+U111</f>
        <v>0</v>
      </c>
      <c r="AH111" s="92">
        <f t="shared" ref="AH111" si="553">J111+V111</f>
        <v>0</v>
      </c>
      <c r="AI111" s="31">
        <f t="shared" ref="AI111" si="554">K111+W111</f>
        <v>0</v>
      </c>
      <c r="AJ111" s="326">
        <f t="shared" ref="AJ111" si="555">L111+X111</f>
        <v>0</v>
      </c>
      <c r="AK111" s="290">
        <f t="shared" ref="AK111" si="556">M111+Y111</f>
        <v>0</v>
      </c>
      <c r="AL111" s="30">
        <f t="shared" ref="AL111" si="557">N111+Z111</f>
        <v>0</v>
      </c>
      <c r="AM111" s="30">
        <f t="shared" ref="AM111" si="558">O111+AA111</f>
        <v>0</v>
      </c>
      <c r="AN111" s="30">
        <f t="shared" ref="AN111" si="559">P111+AB111</f>
        <v>0</v>
      </c>
      <c r="AO111" s="30">
        <f t="shared" ref="AO111" si="560">Q111+AC111</f>
        <v>0</v>
      </c>
      <c r="AP111" s="30">
        <f t="shared" ref="AP111" si="561">R111+AD111</f>
        <v>0</v>
      </c>
      <c r="AQ111" s="31">
        <f t="shared" ref="AQ111" si="562">S111+AE111</f>
        <v>0</v>
      </c>
      <c r="AR111" s="206"/>
      <c r="AS111" s="206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4" customFormat="1" ht="25.5" customHeight="1" x14ac:dyDescent="0.25">
      <c r="A112" s="436">
        <v>4</v>
      </c>
      <c r="B112" s="66"/>
      <c r="C112" s="66"/>
      <c r="D112" s="574" t="s">
        <v>17</v>
      </c>
      <c r="E112" s="574"/>
      <c r="F112" s="574"/>
      <c r="G112" s="575"/>
      <c r="H112" s="75">
        <f t="shared" si="548"/>
        <v>0</v>
      </c>
      <c r="I112" s="77">
        <f t="shared" ref="I112:S112" si="563">I113+I117</f>
        <v>0</v>
      </c>
      <c r="J112" s="61">
        <f t="shared" si="563"/>
        <v>0</v>
      </c>
      <c r="K112" s="79">
        <f t="shared" si="563"/>
        <v>0</v>
      </c>
      <c r="L112" s="301">
        <f t="shared" si="563"/>
        <v>0</v>
      </c>
      <c r="M112" s="95">
        <f t="shared" si="563"/>
        <v>0</v>
      </c>
      <c r="N112" s="78">
        <f t="shared" si="563"/>
        <v>0</v>
      </c>
      <c r="O112" s="78">
        <f t="shared" si="563"/>
        <v>0</v>
      </c>
      <c r="P112" s="78">
        <f t="shared" si="563"/>
        <v>0</v>
      </c>
      <c r="Q112" s="78">
        <f t="shared" si="563"/>
        <v>0</v>
      </c>
      <c r="R112" s="78">
        <f t="shared" si="563"/>
        <v>0</v>
      </c>
      <c r="S112" s="79">
        <f t="shared" si="563"/>
        <v>0</v>
      </c>
      <c r="T112" s="237">
        <f t="shared" si="546"/>
        <v>24457</v>
      </c>
      <c r="U112" s="77">
        <f t="shared" ref="U112:AE112" si="564">U113+U117</f>
        <v>0</v>
      </c>
      <c r="V112" s="61">
        <f t="shared" si="564"/>
        <v>0</v>
      </c>
      <c r="W112" s="79">
        <f t="shared" si="564"/>
        <v>0</v>
      </c>
      <c r="X112" s="301">
        <f t="shared" si="564"/>
        <v>0</v>
      </c>
      <c r="Y112" s="95">
        <f t="shared" si="564"/>
        <v>0</v>
      </c>
      <c r="Z112" s="78">
        <f t="shared" si="564"/>
        <v>0</v>
      </c>
      <c r="AA112" s="78">
        <f t="shared" si="564"/>
        <v>0</v>
      </c>
      <c r="AB112" s="78">
        <f t="shared" si="564"/>
        <v>24457</v>
      </c>
      <c r="AC112" s="78">
        <f t="shared" si="564"/>
        <v>0</v>
      </c>
      <c r="AD112" s="78">
        <f t="shared" si="564"/>
        <v>0</v>
      </c>
      <c r="AE112" s="79">
        <f t="shared" si="564"/>
        <v>0</v>
      </c>
      <c r="AF112" s="262">
        <f t="shared" si="547"/>
        <v>24457</v>
      </c>
      <c r="AG112" s="315">
        <f t="shared" ref="AG112:AQ112" si="565">AG113+AG117</f>
        <v>0</v>
      </c>
      <c r="AH112" s="263">
        <f t="shared" si="565"/>
        <v>0</v>
      </c>
      <c r="AI112" s="239">
        <f t="shared" si="565"/>
        <v>0</v>
      </c>
      <c r="AJ112" s="303">
        <f t="shared" si="565"/>
        <v>0</v>
      </c>
      <c r="AK112" s="240">
        <f t="shared" si="565"/>
        <v>0</v>
      </c>
      <c r="AL112" s="241">
        <f t="shared" si="565"/>
        <v>0</v>
      </c>
      <c r="AM112" s="241">
        <f t="shared" si="565"/>
        <v>0</v>
      </c>
      <c r="AN112" s="241">
        <f t="shared" si="565"/>
        <v>24457</v>
      </c>
      <c r="AO112" s="241">
        <f t="shared" si="565"/>
        <v>0</v>
      </c>
      <c r="AP112" s="241">
        <f t="shared" si="565"/>
        <v>0</v>
      </c>
      <c r="AQ112" s="239">
        <f t="shared" si="565"/>
        <v>0</v>
      </c>
      <c r="AR112" s="206"/>
      <c r="AS112" s="89"/>
      <c r="AT112" s="388"/>
      <c r="AU112" s="388"/>
      <c r="AV112" s="388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2"/>
      <c r="CA112" s="192"/>
      <c r="CB112" s="192"/>
      <c r="CC112" s="192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2"/>
      <c r="CO112" s="192"/>
      <c r="CP112" s="192"/>
      <c r="CQ112" s="192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2"/>
      <c r="DC112" s="192"/>
      <c r="DD112" s="192"/>
      <c r="DE112" s="192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2"/>
      <c r="DQ112" s="192"/>
      <c r="DR112" s="192"/>
      <c r="DS112" s="192"/>
      <c r="DT112" s="192"/>
      <c r="DU112" s="192"/>
      <c r="DV112" s="192"/>
      <c r="DW112" s="192"/>
      <c r="DX112" s="192"/>
      <c r="DY112" s="192"/>
      <c r="DZ112" s="192"/>
      <c r="EA112" s="192"/>
      <c r="EB112" s="192"/>
      <c r="EC112" s="192"/>
      <c r="ED112" s="192"/>
      <c r="EE112" s="192"/>
      <c r="EF112" s="192"/>
    </row>
    <row r="113" spans="1:136" s="73" customFormat="1" ht="24.75" customHeight="1" x14ac:dyDescent="0.25">
      <c r="A113" s="563">
        <v>42</v>
      </c>
      <c r="B113" s="564"/>
      <c r="C113" s="437"/>
      <c r="D113" s="565" t="s">
        <v>45</v>
      </c>
      <c r="E113" s="565"/>
      <c r="F113" s="565"/>
      <c r="G113" s="566"/>
      <c r="H113" s="75">
        <f>SUM(I113:S113)</f>
        <v>0</v>
      </c>
      <c r="I113" s="77">
        <f t="shared" ref="I113:S113" si="566">SUM(I114:I116)</f>
        <v>0</v>
      </c>
      <c r="J113" s="61">
        <f t="shared" si="566"/>
        <v>0</v>
      </c>
      <c r="K113" s="79">
        <f t="shared" si="566"/>
        <v>0</v>
      </c>
      <c r="L113" s="301">
        <f t="shared" si="566"/>
        <v>0</v>
      </c>
      <c r="M113" s="95">
        <f t="shared" si="566"/>
        <v>0</v>
      </c>
      <c r="N113" s="78">
        <f t="shared" si="566"/>
        <v>0</v>
      </c>
      <c r="O113" s="78">
        <f t="shared" si="566"/>
        <v>0</v>
      </c>
      <c r="P113" s="78">
        <f t="shared" si="566"/>
        <v>0</v>
      </c>
      <c r="Q113" s="78">
        <f t="shared" si="566"/>
        <v>0</v>
      </c>
      <c r="R113" s="78">
        <f t="shared" si="566"/>
        <v>0</v>
      </c>
      <c r="S113" s="79">
        <f t="shared" si="566"/>
        <v>0</v>
      </c>
      <c r="T113" s="237">
        <f>SUM(U113:AE113)</f>
        <v>24457</v>
      </c>
      <c r="U113" s="77">
        <f t="shared" ref="U113:AE113" si="567">SUM(U114:U116)</f>
        <v>0</v>
      </c>
      <c r="V113" s="61">
        <f t="shared" si="567"/>
        <v>0</v>
      </c>
      <c r="W113" s="79">
        <f t="shared" si="567"/>
        <v>0</v>
      </c>
      <c r="X113" s="301">
        <f t="shared" si="567"/>
        <v>0</v>
      </c>
      <c r="Y113" s="95">
        <f t="shared" si="567"/>
        <v>0</v>
      </c>
      <c r="Z113" s="78">
        <f t="shared" si="567"/>
        <v>0</v>
      </c>
      <c r="AA113" s="78">
        <f t="shared" si="567"/>
        <v>0</v>
      </c>
      <c r="AB113" s="78">
        <f t="shared" si="567"/>
        <v>24457</v>
      </c>
      <c r="AC113" s="78">
        <f t="shared" si="567"/>
        <v>0</v>
      </c>
      <c r="AD113" s="78">
        <f t="shared" si="567"/>
        <v>0</v>
      </c>
      <c r="AE113" s="79">
        <f t="shared" si="567"/>
        <v>0</v>
      </c>
      <c r="AF113" s="262">
        <f>SUM(AG113:AQ113)</f>
        <v>24457</v>
      </c>
      <c r="AG113" s="315">
        <f t="shared" ref="AG113:AQ113" si="568">SUM(AG114:AG116)</f>
        <v>0</v>
      </c>
      <c r="AH113" s="263">
        <f t="shared" si="568"/>
        <v>0</v>
      </c>
      <c r="AI113" s="239">
        <f t="shared" si="568"/>
        <v>0</v>
      </c>
      <c r="AJ113" s="303">
        <f t="shared" si="568"/>
        <v>0</v>
      </c>
      <c r="AK113" s="240">
        <f t="shared" si="568"/>
        <v>0</v>
      </c>
      <c r="AL113" s="241">
        <f t="shared" si="568"/>
        <v>0</v>
      </c>
      <c r="AM113" s="241">
        <f t="shared" si="568"/>
        <v>0</v>
      </c>
      <c r="AN113" s="241">
        <f t="shared" si="568"/>
        <v>24457</v>
      </c>
      <c r="AO113" s="241">
        <f t="shared" si="568"/>
        <v>0</v>
      </c>
      <c r="AP113" s="241">
        <f t="shared" si="568"/>
        <v>0</v>
      </c>
      <c r="AQ113" s="239">
        <f t="shared" si="568"/>
        <v>0</v>
      </c>
      <c r="AR113" s="206"/>
      <c r="AS113" s="89"/>
      <c r="AT113" s="388"/>
      <c r="AU113" s="388"/>
      <c r="AV113" s="388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</row>
    <row r="114" spans="1:136" s="72" customFormat="1" ht="15" x14ac:dyDescent="0.25">
      <c r="A114" s="230"/>
      <c r="B114" s="179"/>
      <c r="C114" s="179">
        <v>422</v>
      </c>
      <c r="D114" s="567" t="s">
        <v>11</v>
      </c>
      <c r="E114" s="567"/>
      <c r="F114" s="567"/>
      <c r="G114" s="568"/>
      <c r="H114" s="76">
        <f>SUM(I114:S114)</f>
        <v>0</v>
      </c>
      <c r="I114" s="80"/>
      <c r="J114" s="94"/>
      <c r="K114" s="82"/>
      <c r="L114" s="302"/>
      <c r="M114" s="118"/>
      <c r="N114" s="81"/>
      <c r="O114" s="81"/>
      <c r="P114" s="81"/>
      <c r="Q114" s="81"/>
      <c r="R114" s="81"/>
      <c r="S114" s="82"/>
      <c r="T114" s="28">
        <f>SUM(U114:AE114)</f>
        <v>24457</v>
      </c>
      <c r="U114" s="80"/>
      <c r="V114" s="94"/>
      <c r="W114" s="82"/>
      <c r="X114" s="302"/>
      <c r="Y114" s="118"/>
      <c r="Z114" s="81"/>
      <c r="AA114" s="81"/>
      <c r="AB114" s="81">
        <v>24457</v>
      </c>
      <c r="AC114" s="81"/>
      <c r="AD114" s="81"/>
      <c r="AE114" s="82"/>
      <c r="AF114" s="109">
        <f>SUM(AG114:AQ114)</f>
        <v>24457</v>
      </c>
      <c r="AG114" s="29">
        <f t="shared" ref="AG114:AG116" si="569">I114+U114</f>
        <v>0</v>
      </c>
      <c r="AH114" s="92">
        <f t="shared" ref="AH114:AH116" si="570">J114+V114</f>
        <v>0</v>
      </c>
      <c r="AI114" s="31">
        <f t="shared" ref="AI114:AI116" si="571">K114+W114</f>
        <v>0</v>
      </c>
      <c r="AJ114" s="326">
        <f t="shared" ref="AJ114:AJ116" si="572">L114+X114</f>
        <v>0</v>
      </c>
      <c r="AK114" s="290">
        <f t="shared" ref="AK114:AK116" si="573">M114+Y114</f>
        <v>0</v>
      </c>
      <c r="AL114" s="30">
        <f t="shared" ref="AL114:AL116" si="574">N114+Z114</f>
        <v>0</v>
      </c>
      <c r="AM114" s="30">
        <f t="shared" ref="AM114:AM116" si="575">O114+AA114</f>
        <v>0</v>
      </c>
      <c r="AN114" s="30">
        <f t="shared" ref="AN114:AN116" si="576">P114+AB114</f>
        <v>24457</v>
      </c>
      <c r="AO114" s="30">
        <f t="shared" ref="AO114:AO116" si="577">Q114+AC114</f>
        <v>0</v>
      </c>
      <c r="AP114" s="30">
        <f t="shared" ref="AP114:AP116" si="578">R114+AD114</f>
        <v>0</v>
      </c>
      <c r="AQ114" s="31">
        <f t="shared" ref="AQ114:AQ116" si="579">S114+AE114</f>
        <v>0</v>
      </c>
      <c r="AR114" s="206"/>
      <c r="AS114" s="89"/>
      <c r="AT114" s="388"/>
      <c r="AU114" s="388"/>
      <c r="AV114" s="388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89"/>
      <c r="CE114" s="89"/>
      <c r="CF114" s="89"/>
      <c r="CG114" s="89"/>
      <c r="CH114" s="89"/>
      <c r="CI114" s="89"/>
      <c r="CJ114" s="89"/>
      <c r="CK114" s="89"/>
      <c r="CL114" s="89"/>
      <c r="CM114" s="89"/>
      <c r="CN114" s="89"/>
      <c r="CO114" s="89"/>
      <c r="CP114" s="89"/>
      <c r="CQ114" s="89"/>
      <c r="CR114" s="89"/>
      <c r="CS114" s="89"/>
      <c r="CT114" s="89"/>
      <c r="CU114" s="89"/>
      <c r="CV114" s="89"/>
      <c r="CW114" s="89"/>
      <c r="CX114" s="89"/>
      <c r="CY114" s="89"/>
      <c r="CZ114" s="89"/>
      <c r="DA114" s="89"/>
      <c r="DB114" s="89"/>
      <c r="DC114" s="89"/>
      <c r="DD114" s="89"/>
      <c r="DE114" s="89"/>
      <c r="DF114" s="89"/>
      <c r="DG114" s="89"/>
      <c r="DH114" s="89"/>
      <c r="DI114" s="89"/>
      <c r="DJ114" s="89"/>
      <c r="DK114" s="89"/>
      <c r="DL114" s="89"/>
      <c r="DM114" s="89"/>
      <c r="DN114" s="89"/>
      <c r="DO114" s="89"/>
      <c r="DP114" s="89"/>
      <c r="DQ114" s="89"/>
      <c r="DR114" s="89"/>
      <c r="DS114" s="89"/>
      <c r="DT114" s="89"/>
      <c r="DU114" s="89"/>
      <c r="DV114" s="89"/>
      <c r="DW114" s="89"/>
      <c r="DX114" s="89"/>
      <c r="DY114" s="89"/>
      <c r="DZ114" s="89"/>
      <c r="EA114" s="89"/>
      <c r="EB114" s="89"/>
      <c r="EC114" s="89"/>
      <c r="ED114" s="89"/>
      <c r="EE114" s="89"/>
      <c r="EF114" s="89"/>
    </row>
    <row r="115" spans="1:136" s="72" customFormat="1" ht="15" x14ac:dyDescent="0.25">
      <c r="A115" s="230"/>
      <c r="B115" s="179"/>
      <c r="C115" s="179">
        <v>423</v>
      </c>
      <c r="D115" s="567" t="s">
        <v>89</v>
      </c>
      <c r="E115" s="567"/>
      <c r="F115" s="567"/>
      <c r="G115" s="568"/>
      <c r="H115" s="76">
        <f>SUM(I115:S115)</f>
        <v>0</v>
      </c>
      <c r="I115" s="80"/>
      <c r="J115" s="94"/>
      <c r="K115" s="82"/>
      <c r="L115" s="302"/>
      <c r="M115" s="118"/>
      <c r="N115" s="81"/>
      <c r="O115" s="81"/>
      <c r="P115" s="81"/>
      <c r="Q115" s="81"/>
      <c r="R115" s="81"/>
      <c r="S115" s="82"/>
      <c r="T115" s="28">
        <f>SUM(U115:AE115)</f>
        <v>0</v>
      </c>
      <c r="U115" s="80"/>
      <c r="V115" s="94"/>
      <c r="W115" s="82"/>
      <c r="X115" s="302"/>
      <c r="Y115" s="118"/>
      <c r="Z115" s="81"/>
      <c r="AA115" s="81"/>
      <c r="AB115" s="81"/>
      <c r="AC115" s="81"/>
      <c r="AD115" s="81"/>
      <c r="AE115" s="82"/>
      <c r="AF115" s="109">
        <f>SUM(AG115:AQ115)</f>
        <v>0</v>
      </c>
      <c r="AG115" s="29">
        <f t="shared" si="569"/>
        <v>0</v>
      </c>
      <c r="AH115" s="92">
        <f t="shared" si="570"/>
        <v>0</v>
      </c>
      <c r="AI115" s="31">
        <f t="shared" si="571"/>
        <v>0</v>
      </c>
      <c r="AJ115" s="326">
        <f t="shared" si="572"/>
        <v>0</v>
      </c>
      <c r="AK115" s="290">
        <f t="shared" si="573"/>
        <v>0</v>
      </c>
      <c r="AL115" s="30">
        <f t="shared" si="574"/>
        <v>0</v>
      </c>
      <c r="AM115" s="30">
        <f t="shared" si="575"/>
        <v>0</v>
      </c>
      <c r="AN115" s="30">
        <f t="shared" si="576"/>
        <v>0</v>
      </c>
      <c r="AO115" s="30">
        <f t="shared" si="577"/>
        <v>0</v>
      </c>
      <c r="AP115" s="30">
        <f t="shared" si="578"/>
        <v>0</v>
      </c>
      <c r="AQ115" s="31">
        <f t="shared" si="579"/>
        <v>0</v>
      </c>
      <c r="AR115" s="206"/>
      <c r="AS115" s="89"/>
      <c r="AT115" s="388"/>
      <c r="AU115" s="388"/>
      <c r="AV115" s="388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</row>
    <row r="116" spans="1:136" s="72" customFormat="1" ht="26.25" customHeight="1" x14ac:dyDescent="0.25">
      <c r="A116" s="225"/>
      <c r="B116" s="279"/>
      <c r="C116" s="279">
        <v>424</v>
      </c>
      <c r="D116" s="567" t="s">
        <v>46</v>
      </c>
      <c r="E116" s="567"/>
      <c r="F116" s="567"/>
      <c r="G116" s="568"/>
      <c r="H116" s="76">
        <f t="shared" ref="H116:H119" si="580">SUM(I116:S116)</f>
        <v>0</v>
      </c>
      <c r="I116" s="80"/>
      <c r="J116" s="94"/>
      <c r="K116" s="82"/>
      <c r="L116" s="302"/>
      <c r="M116" s="118"/>
      <c r="N116" s="81"/>
      <c r="O116" s="81"/>
      <c r="P116" s="81"/>
      <c r="Q116" s="81"/>
      <c r="R116" s="81"/>
      <c r="S116" s="82"/>
      <c r="T116" s="28">
        <f t="shared" ref="T116:T119" si="581">SUM(U116:AE116)</f>
        <v>0</v>
      </c>
      <c r="U116" s="80"/>
      <c r="V116" s="94"/>
      <c r="W116" s="82"/>
      <c r="X116" s="302"/>
      <c r="Y116" s="118"/>
      <c r="Z116" s="81"/>
      <c r="AA116" s="81"/>
      <c r="AB116" s="81"/>
      <c r="AC116" s="81"/>
      <c r="AD116" s="81"/>
      <c r="AE116" s="82"/>
      <c r="AF116" s="109">
        <f t="shared" ref="AF116:AF119" si="582">SUM(AG116:AQ116)</f>
        <v>0</v>
      </c>
      <c r="AG116" s="29">
        <f t="shared" si="569"/>
        <v>0</v>
      </c>
      <c r="AH116" s="92">
        <f t="shared" si="570"/>
        <v>0</v>
      </c>
      <c r="AI116" s="31">
        <f t="shared" si="571"/>
        <v>0</v>
      </c>
      <c r="AJ116" s="326">
        <f t="shared" si="572"/>
        <v>0</v>
      </c>
      <c r="AK116" s="290">
        <f t="shared" si="573"/>
        <v>0</v>
      </c>
      <c r="AL116" s="30">
        <f t="shared" si="574"/>
        <v>0</v>
      </c>
      <c r="AM116" s="30">
        <f t="shared" si="575"/>
        <v>0</v>
      </c>
      <c r="AN116" s="30">
        <f t="shared" si="576"/>
        <v>0</v>
      </c>
      <c r="AO116" s="30">
        <f t="shared" si="577"/>
        <v>0</v>
      </c>
      <c r="AP116" s="30">
        <f t="shared" si="578"/>
        <v>0</v>
      </c>
      <c r="AQ116" s="31">
        <f t="shared" si="579"/>
        <v>0</v>
      </c>
      <c r="AR116" s="206"/>
      <c r="AS116" s="89"/>
      <c r="AT116" s="388"/>
      <c r="AU116" s="388"/>
      <c r="AV116" s="388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89" customFormat="1" ht="26.25" customHeight="1" x14ac:dyDescent="0.25">
      <c r="A117" s="515">
        <v>45</v>
      </c>
      <c r="B117" s="516"/>
      <c r="C117" s="431"/>
      <c r="D117" s="517" t="s">
        <v>86</v>
      </c>
      <c r="E117" s="517"/>
      <c r="F117" s="517"/>
      <c r="G117" s="517"/>
      <c r="H117" s="237">
        <f t="shared" si="580"/>
        <v>0</v>
      </c>
      <c r="I117" s="315">
        <f>I118+I119</f>
        <v>0</v>
      </c>
      <c r="J117" s="263">
        <f>J118+J119</f>
        <v>0</v>
      </c>
      <c r="K117" s="239">
        <f t="shared" ref="K117:S117" si="583">K118+K119</f>
        <v>0</v>
      </c>
      <c r="L117" s="303">
        <f t="shared" si="583"/>
        <v>0</v>
      </c>
      <c r="M117" s="240">
        <f t="shared" si="583"/>
        <v>0</v>
      </c>
      <c r="N117" s="241">
        <f t="shared" si="583"/>
        <v>0</v>
      </c>
      <c r="O117" s="241">
        <f t="shared" ref="O117" si="584">O118+O119</f>
        <v>0</v>
      </c>
      <c r="P117" s="241">
        <f t="shared" si="583"/>
        <v>0</v>
      </c>
      <c r="Q117" s="241">
        <f t="shared" si="583"/>
        <v>0</v>
      </c>
      <c r="R117" s="241">
        <f t="shared" si="583"/>
        <v>0</v>
      </c>
      <c r="S117" s="242">
        <f t="shared" si="583"/>
        <v>0</v>
      </c>
      <c r="T117" s="237">
        <f t="shared" si="581"/>
        <v>0</v>
      </c>
      <c r="U117" s="263">
        <f>U118+U119</f>
        <v>0</v>
      </c>
      <c r="V117" s="241">
        <f>V118+V119</f>
        <v>0</v>
      </c>
      <c r="W117" s="239">
        <f t="shared" ref="W117:AE117" si="585">W118+W119</f>
        <v>0</v>
      </c>
      <c r="X117" s="303">
        <f t="shared" si="585"/>
        <v>0</v>
      </c>
      <c r="Y117" s="240">
        <f t="shared" si="585"/>
        <v>0</v>
      </c>
      <c r="Z117" s="241">
        <f t="shared" si="585"/>
        <v>0</v>
      </c>
      <c r="AA117" s="241">
        <f t="shared" ref="AA117" si="586">AA118+AA119</f>
        <v>0</v>
      </c>
      <c r="AB117" s="241">
        <f t="shared" si="585"/>
        <v>0</v>
      </c>
      <c r="AC117" s="241">
        <f t="shared" si="585"/>
        <v>0</v>
      </c>
      <c r="AD117" s="241">
        <f t="shared" si="585"/>
        <v>0</v>
      </c>
      <c r="AE117" s="242">
        <f t="shared" si="585"/>
        <v>0</v>
      </c>
      <c r="AF117" s="262">
        <f t="shared" si="582"/>
        <v>0</v>
      </c>
      <c r="AG117" s="238">
        <f>AG118+AG119</f>
        <v>0</v>
      </c>
      <c r="AH117" s="241">
        <f>AH118+AH119</f>
        <v>0</v>
      </c>
      <c r="AI117" s="239">
        <f t="shared" ref="AI117:AQ117" si="587">AI118+AI119</f>
        <v>0</v>
      </c>
      <c r="AJ117" s="303">
        <f t="shared" si="587"/>
        <v>0</v>
      </c>
      <c r="AK117" s="240">
        <f t="shared" si="587"/>
        <v>0</v>
      </c>
      <c r="AL117" s="241">
        <f t="shared" si="587"/>
        <v>0</v>
      </c>
      <c r="AM117" s="241">
        <f t="shared" ref="AM117" si="588">AM118+AM119</f>
        <v>0</v>
      </c>
      <c r="AN117" s="241">
        <f t="shared" si="587"/>
        <v>0</v>
      </c>
      <c r="AO117" s="241">
        <f t="shared" si="587"/>
        <v>0</v>
      </c>
      <c r="AP117" s="241">
        <f t="shared" si="587"/>
        <v>0</v>
      </c>
      <c r="AQ117" s="242">
        <f t="shared" si="587"/>
        <v>0</v>
      </c>
      <c r="AR117" s="206"/>
      <c r="AT117" s="388"/>
      <c r="AU117" s="388"/>
      <c r="AV117" s="388"/>
    </row>
    <row r="118" spans="1:136" s="72" customFormat="1" ht="15" x14ac:dyDescent="0.25">
      <c r="A118" s="230"/>
      <c r="B118" s="179"/>
      <c r="C118" s="179">
        <v>451</v>
      </c>
      <c r="D118" s="567" t="s">
        <v>87</v>
      </c>
      <c r="E118" s="567"/>
      <c r="F118" s="567"/>
      <c r="G118" s="567"/>
      <c r="H118" s="76">
        <f t="shared" si="580"/>
        <v>0</v>
      </c>
      <c r="I118" s="80"/>
      <c r="J118" s="94"/>
      <c r="K118" s="82"/>
      <c r="L118" s="302"/>
      <c r="M118" s="118"/>
      <c r="N118" s="81"/>
      <c r="O118" s="81"/>
      <c r="P118" s="81"/>
      <c r="Q118" s="81"/>
      <c r="R118" s="81"/>
      <c r="S118" s="182"/>
      <c r="T118" s="28">
        <f t="shared" si="581"/>
        <v>0</v>
      </c>
      <c r="U118" s="94"/>
      <c r="V118" s="81"/>
      <c r="W118" s="82"/>
      <c r="X118" s="302"/>
      <c r="Y118" s="118"/>
      <c r="Z118" s="81"/>
      <c r="AA118" s="81"/>
      <c r="AB118" s="81"/>
      <c r="AC118" s="81"/>
      <c r="AD118" s="81"/>
      <c r="AE118" s="182"/>
      <c r="AF118" s="109">
        <f t="shared" si="582"/>
        <v>0</v>
      </c>
      <c r="AG118" s="474">
        <f t="shared" ref="AG118:AG119" si="589">I118+U118</f>
        <v>0</v>
      </c>
      <c r="AH118" s="30">
        <f t="shared" ref="AH118:AH119" si="590">J118+V118</f>
        <v>0</v>
      </c>
      <c r="AI118" s="31">
        <f t="shared" ref="AI118:AI119" si="591">K118+W118</f>
        <v>0</v>
      </c>
      <c r="AJ118" s="326">
        <f t="shared" ref="AJ118:AJ119" si="592">L118+X118</f>
        <v>0</v>
      </c>
      <c r="AK118" s="290">
        <f t="shared" ref="AK118:AK119" si="593">M118+Y118</f>
        <v>0</v>
      </c>
      <c r="AL118" s="30">
        <f t="shared" ref="AL118:AL119" si="594">N118+Z118</f>
        <v>0</v>
      </c>
      <c r="AM118" s="30">
        <f t="shared" ref="AM118:AM119" si="595">O118+AA118</f>
        <v>0</v>
      </c>
      <c r="AN118" s="30">
        <f t="shared" ref="AN118:AN119" si="596">P118+AB118</f>
        <v>0</v>
      </c>
      <c r="AO118" s="30">
        <f t="shared" ref="AO118:AO119" si="597">Q118+AC118</f>
        <v>0</v>
      </c>
      <c r="AP118" s="30">
        <f t="shared" ref="AP118:AP119" si="598">R118+AD118</f>
        <v>0</v>
      </c>
      <c r="AQ118" s="125">
        <f t="shared" ref="AQ118:AQ119" si="599">S118+AE118</f>
        <v>0</v>
      </c>
      <c r="AR118" s="206"/>
      <c r="AS118" s="89"/>
      <c r="AT118" s="388"/>
      <c r="AU118" s="388"/>
      <c r="AV118" s="388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72" customFormat="1" ht="15" x14ac:dyDescent="0.25">
      <c r="A119" s="230"/>
      <c r="B119" s="179"/>
      <c r="C119" s="179">
        <v>452</v>
      </c>
      <c r="D119" s="567" t="s">
        <v>91</v>
      </c>
      <c r="E119" s="567"/>
      <c r="F119" s="567"/>
      <c r="G119" s="567"/>
      <c r="H119" s="76">
        <f t="shared" si="580"/>
        <v>0</v>
      </c>
      <c r="I119" s="80"/>
      <c r="J119" s="94"/>
      <c r="K119" s="82"/>
      <c r="L119" s="302"/>
      <c r="M119" s="118"/>
      <c r="N119" s="81"/>
      <c r="O119" s="81"/>
      <c r="P119" s="81"/>
      <c r="Q119" s="81"/>
      <c r="R119" s="81"/>
      <c r="S119" s="182"/>
      <c r="T119" s="28">
        <f t="shared" si="581"/>
        <v>0</v>
      </c>
      <c r="U119" s="94"/>
      <c r="V119" s="81"/>
      <c r="W119" s="82"/>
      <c r="X119" s="302"/>
      <c r="Y119" s="118"/>
      <c r="Z119" s="81"/>
      <c r="AA119" s="81"/>
      <c r="AB119" s="81"/>
      <c r="AC119" s="81"/>
      <c r="AD119" s="81"/>
      <c r="AE119" s="182"/>
      <c r="AF119" s="109">
        <f t="shared" si="582"/>
        <v>0</v>
      </c>
      <c r="AG119" s="474">
        <f t="shared" si="589"/>
        <v>0</v>
      </c>
      <c r="AH119" s="30">
        <f t="shared" si="590"/>
        <v>0</v>
      </c>
      <c r="AI119" s="31">
        <f t="shared" si="591"/>
        <v>0</v>
      </c>
      <c r="AJ119" s="326">
        <f t="shared" si="592"/>
        <v>0</v>
      </c>
      <c r="AK119" s="290">
        <f t="shared" si="593"/>
        <v>0</v>
      </c>
      <c r="AL119" s="30">
        <f t="shared" si="594"/>
        <v>0</v>
      </c>
      <c r="AM119" s="30">
        <f t="shared" si="595"/>
        <v>0</v>
      </c>
      <c r="AN119" s="30">
        <f t="shared" si="596"/>
        <v>0</v>
      </c>
      <c r="AO119" s="30">
        <f t="shared" si="597"/>
        <v>0</v>
      </c>
      <c r="AP119" s="30">
        <f t="shared" si="598"/>
        <v>0</v>
      </c>
      <c r="AQ119" s="125">
        <f t="shared" si="599"/>
        <v>0</v>
      </c>
      <c r="AR119" s="206"/>
      <c r="AS119" s="89"/>
      <c r="AT119" s="388"/>
      <c r="AU119" s="388"/>
      <c r="AV119" s="388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</row>
    <row r="120" spans="1:136" s="272" customFormat="1" ht="12.75" customHeight="1" x14ac:dyDescent="0.25">
      <c r="A120" s="270"/>
      <c r="B120" s="271"/>
      <c r="D120" s="273"/>
      <c r="E120" s="273"/>
      <c r="F120" s="273"/>
      <c r="G120" s="273"/>
      <c r="I120" s="634" t="s">
        <v>125</v>
      </c>
      <c r="J120" s="634"/>
      <c r="K120" s="634"/>
      <c r="L120" s="634"/>
      <c r="M120" s="634"/>
      <c r="N120" s="634"/>
      <c r="O120" s="634"/>
      <c r="P120" s="634"/>
      <c r="Q120" s="634"/>
      <c r="R120" s="634"/>
      <c r="S120" s="634"/>
      <c r="T120" s="391"/>
      <c r="U120" s="634" t="s">
        <v>125</v>
      </c>
      <c r="V120" s="634"/>
      <c r="W120" s="634"/>
      <c r="X120" s="634"/>
      <c r="Y120" s="634"/>
      <c r="Z120" s="634"/>
      <c r="AA120" s="634"/>
      <c r="AB120" s="634"/>
      <c r="AC120" s="634"/>
      <c r="AD120" s="634"/>
      <c r="AE120" s="634"/>
      <c r="AF120" s="276"/>
      <c r="AG120" s="561" t="s">
        <v>125</v>
      </c>
      <c r="AH120" s="561"/>
      <c r="AI120" s="561"/>
      <c r="AJ120" s="561"/>
      <c r="AK120" s="561"/>
      <c r="AL120" s="561"/>
      <c r="AM120" s="561"/>
      <c r="AN120" s="561"/>
      <c r="AO120" s="561"/>
      <c r="AP120" s="561"/>
      <c r="AQ120" s="562"/>
      <c r="AR120" s="274"/>
      <c r="AS120" s="309"/>
      <c r="AT120" s="309"/>
      <c r="AU120" s="309"/>
      <c r="AV120" s="309"/>
      <c r="AW120" s="276"/>
      <c r="AX120" s="276"/>
      <c r="AY120" s="276"/>
      <c r="AZ120" s="276"/>
      <c r="BA120" s="275"/>
      <c r="BB120" s="275"/>
      <c r="BC120" s="275"/>
      <c r="BD120" s="275"/>
      <c r="BE120" s="275"/>
      <c r="BF120" s="275"/>
      <c r="BG120" s="275"/>
      <c r="BH120" s="275"/>
      <c r="BI120" s="275"/>
      <c r="BJ120" s="275"/>
      <c r="BK120" s="275"/>
      <c r="BL120" s="275"/>
      <c r="BM120" s="275"/>
      <c r="BN120" s="275"/>
      <c r="BO120" s="275"/>
      <c r="BP120" s="276"/>
      <c r="BQ120" s="276"/>
      <c r="BR120" s="276"/>
      <c r="BS120" s="276"/>
      <c r="BT120" s="276"/>
      <c r="BU120" s="276"/>
      <c r="BV120" s="276"/>
      <c r="BW120" s="276"/>
      <c r="BX120" s="276"/>
      <c r="BY120" s="276"/>
      <c r="BZ120" s="276"/>
      <c r="CA120" s="276"/>
      <c r="CB120" s="276"/>
      <c r="CC120" s="276"/>
      <c r="CD120" s="276"/>
      <c r="CE120" s="276"/>
      <c r="CF120" s="276"/>
      <c r="CG120" s="276"/>
      <c r="CH120" s="276"/>
      <c r="CI120" s="276"/>
      <c r="CJ120" s="276"/>
      <c r="CK120" s="276"/>
      <c r="CL120" s="276"/>
      <c r="CM120" s="276"/>
      <c r="CN120" s="276"/>
      <c r="CO120" s="276"/>
      <c r="CP120" s="276"/>
      <c r="CQ120" s="276"/>
      <c r="CR120" s="276"/>
      <c r="CS120" s="276"/>
      <c r="CT120" s="276"/>
      <c r="CU120" s="276"/>
      <c r="CV120" s="276"/>
      <c r="CW120" s="276"/>
      <c r="CX120" s="276"/>
      <c r="CY120" s="276"/>
      <c r="CZ120" s="276"/>
      <c r="DA120" s="276"/>
      <c r="DB120" s="276"/>
      <c r="DC120" s="276"/>
      <c r="DD120" s="276"/>
      <c r="DE120" s="276"/>
      <c r="DF120" s="276"/>
      <c r="DG120" s="276"/>
      <c r="DH120" s="276"/>
      <c r="DI120" s="276"/>
      <c r="DJ120" s="276"/>
      <c r="DK120" s="276"/>
      <c r="DL120" s="276"/>
      <c r="DM120" s="276"/>
      <c r="DN120" s="276"/>
      <c r="DO120" s="276"/>
      <c r="DP120" s="276"/>
      <c r="DQ120" s="276"/>
      <c r="DR120" s="276"/>
      <c r="DS120" s="276"/>
      <c r="DT120" s="276"/>
      <c r="DU120" s="276"/>
      <c r="DV120" s="276"/>
      <c r="DW120" s="276"/>
      <c r="DX120" s="276"/>
      <c r="DY120" s="276"/>
      <c r="DZ120" s="276"/>
      <c r="EA120" s="276"/>
      <c r="EB120" s="276"/>
      <c r="EC120" s="276"/>
      <c r="ED120" s="276"/>
      <c r="EE120" s="276"/>
      <c r="EF120" s="276"/>
    </row>
    <row r="121" spans="1:136" s="72" customFormat="1" ht="10.5" customHeight="1" x14ac:dyDescent="0.25">
      <c r="A121" s="225"/>
      <c r="B121" s="210"/>
      <c r="C121" s="207"/>
      <c r="D121" s="207"/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33"/>
      <c r="AR121" s="206"/>
      <c r="AS121" s="571"/>
      <c r="AT121" s="571"/>
      <c r="AU121" s="571"/>
      <c r="AV121" s="571"/>
      <c r="AW121" s="89"/>
      <c r="AX121" s="89"/>
      <c r="AY121" s="89"/>
      <c r="AZ121" s="89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89"/>
      <c r="DB121" s="89"/>
      <c r="DC121" s="89"/>
      <c r="DD121" s="89"/>
      <c r="DE121" s="89"/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89"/>
      <c r="DR121" s="89"/>
      <c r="DS121" s="89"/>
      <c r="DT121" s="89"/>
      <c r="DU121" s="89"/>
      <c r="DV121" s="89"/>
      <c r="DW121" s="89"/>
      <c r="DX121" s="89"/>
      <c r="DY121" s="89"/>
      <c r="DZ121" s="89"/>
      <c r="EA121" s="89"/>
      <c r="EB121" s="89"/>
      <c r="EC121" s="89"/>
      <c r="ED121" s="89"/>
      <c r="EE121" s="89"/>
      <c r="EF121" s="89"/>
    </row>
    <row r="122" spans="1:136" s="74" customFormat="1" ht="25.9" hidden="1" customHeight="1" x14ac:dyDescent="0.25">
      <c r="A122" s="569" t="s">
        <v>297</v>
      </c>
      <c r="B122" s="570"/>
      <c r="C122" s="570"/>
      <c r="D122" s="572" t="s">
        <v>124</v>
      </c>
      <c r="E122" s="572"/>
      <c r="F122" s="572"/>
      <c r="G122" s="573"/>
      <c r="H122" s="83">
        <f>SUM(I122:S122)</f>
        <v>0</v>
      </c>
      <c r="I122" s="84">
        <f>I123</f>
        <v>0</v>
      </c>
      <c r="J122" s="285">
        <f>J123</f>
        <v>0</v>
      </c>
      <c r="K122" s="86">
        <f t="shared" ref="K122:AQ122" si="600">K123</f>
        <v>0</v>
      </c>
      <c r="L122" s="300">
        <f t="shared" si="600"/>
        <v>0</v>
      </c>
      <c r="M122" s="120">
        <f t="shared" si="600"/>
        <v>0</v>
      </c>
      <c r="N122" s="85">
        <f t="shared" si="600"/>
        <v>0</v>
      </c>
      <c r="O122" s="85">
        <f t="shared" si="600"/>
        <v>0</v>
      </c>
      <c r="P122" s="85">
        <f t="shared" si="600"/>
        <v>0</v>
      </c>
      <c r="Q122" s="85">
        <f t="shared" si="600"/>
        <v>0</v>
      </c>
      <c r="R122" s="85">
        <f t="shared" si="600"/>
        <v>0</v>
      </c>
      <c r="S122" s="86">
        <f t="shared" si="600"/>
        <v>0</v>
      </c>
      <c r="T122" s="245">
        <f>SUM(U122:AE122)</f>
        <v>0</v>
      </c>
      <c r="U122" s="84">
        <f>U123</f>
        <v>0</v>
      </c>
      <c r="V122" s="285">
        <f>V123</f>
        <v>0</v>
      </c>
      <c r="W122" s="86">
        <f t="shared" si="600"/>
        <v>0</v>
      </c>
      <c r="X122" s="300">
        <f t="shared" si="600"/>
        <v>0</v>
      </c>
      <c r="Y122" s="120">
        <f t="shared" si="600"/>
        <v>0</v>
      </c>
      <c r="Z122" s="85">
        <f t="shared" si="600"/>
        <v>0</v>
      </c>
      <c r="AA122" s="85">
        <f t="shared" si="600"/>
        <v>0</v>
      </c>
      <c r="AB122" s="85">
        <f t="shared" si="600"/>
        <v>0</v>
      </c>
      <c r="AC122" s="85">
        <f t="shared" si="600"/>
        <v>0</v>
      </c>
      <c r="AD122" s="85">
        <f t="shared" si="600"/>
        <v>0</v>
      </c>
      <c r="AE122" s="86">
        <f t="shared" si="600"/>
        <v>0</v>
      </c>
      <c r="AF122" s="261">
        <f>SUM(AG122:AQ122)</f>
        <v>0</v>
      </c>
      <c r="AG122" s="468">
        <f>AG123</f>
        <v>0</v>
      </c>
      <c r="AH122" s="469">
        <f>AH123</f>
        <v>0</v>
      </c>
      <c r="AI122" s="470">
        <f t="shared" si="600"/>
        <v>0</v>
      </c>
      <c r="AJ122" s="471">
        <f t="shared" si="600"/>
        <v>0</v>
      </c>
      <c r="AK122" s="472">
        <f t="shared" si="600"/>
        <v>0</v>
      </c>
      <c r="AL122" s="473">
        <f t="shared" si="600"/>
        <v>0</v>
      </c>
      <c r="AM122" s="473">
        <f t="shared" si="600"/>
        <v>0</v>
      </c>
      <c r="AN122" s="473">
        <f t="shared" si="600"/>
        <v>0</v>
      </c>
      <c r="AO122" s="473">
        <f t="shared" si="600"/>
        <v>0</v>
      </c>
      <c r="AP122" s="473">
        <f t="shared" si="600"/>
        <v>0</v>
      </c>
      <c r="AQ122" s="470">
        <f t="shared" si="600"/>
        <v>0</v>
      </c>
      <c r="AR122" s="206"/>
      <c r="AS122" s="190"/>
      <c r="AT122" s="448"/>
      <c r="AU122" s="448"/>
      <c r="AV122" s="448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2"/>
      <c r="BM122" s="192"/>
      <c r="BN122" s="192"/>
      <c r="BO122" s="192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2"/>
      <c r="CA122" s="192"/>
      <c r="CB122" s="192"/>
      <c r="CC122" s="192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2"/>
      <c r="CO122" s="192"/>
      <c r="CP122" s="192"/>
      <c r="CQ122" s="192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2"/>
      <c r="DC122" s="192"/>
      <c r="DD122" s="192"/>
      <c r="DE122" s="192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2"/>
      <c r="DQ122" s="192"/>
      <c r="DR122" s="192"/>
      <c r="DS122" s="192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2"/>
      <c r="EE122" s="192"/>
      <c r="EF122" s="192"/>
    </row>
    <row r="123" spans="1:136" s="74" customFormat="1" ht="15.75" hidden="1" customHeight="1" x14ac:dyDescent="0.25">
      <c r="A123" s="436">
        <v>3</v>
      </c>
      <c r="B123" s="68"/>
      <c r="C123" s="90"/>
      <c r="D123" s="565" t="s">
        <v>16</v>
      </c>
      <c r="E123" s="565"/>
      <c r="F123" s="565"/>
      <c r="G123" s="566"/>
      <c r="H123" s="75">
        <f t="shared" ref="H123:H130" si="601">SUM(I123:S123)</f>
        <v>0</v>
      </c>
      <c r="I123" s="77">
        <f>I124+I128</f>
        <v>0</v>
      </c>
      <c r="J123" s="61">
        <f>J124+J128</f>
        <v>0</v>
      </c>
      <c r="K123" s="79">
        <f t="shared" ref="K123:S123" si="602">K124+K128</f>
        <v>0</v>
      </c>
      <c r="L123" s="301">
        <f t="shared" si="602"/>
        <v>0</v>
      </c>
      <c r="M123" s="95">
        <f t="shared" si="602"/>
        <v>0</v>
      </c>
      <c r="N123" s="78">
        <f t="shared" si="602"/>
        <v>0</v>
      </c>
      <c r="O123" s="78">
        <f t="shared" ref="O123" si="603">O124+O128</f>
        <v>0</v>
      </c>
      <c r="P123" s="78">
        <f t="shared" si="602"/>
        <v>0</v>
      </c>
      <c r="Q123" s="78">
        <f t="shared" si="602"/>
        <v>0</v>
      </c>
      <c r="R123" s="78">
        <f t="shared" si="602"/>
        <v>0</v>
      </c>
      <c r="S123" s="79">
        <f t="shared" si="602"/>
        <v>0</v>
      </c>
      <c r="T123" s="237">
        <f t="shared" ref="T123:T130" si="604">SUM(U123:AE123)</f>
        <v>0</v>
      </c>
      <c r="U123" s="77">
        <f>U124+U128</f>
        <v>0</v>
      </c>
      <c r="V123" s="61">
        <f>V124+V128</f>
        <v>0</v>
      </c>
      <c r="W123" s="79">
        <f t="shared" ref="W123:AE123" si="605">W124+W128</f>
        <v>0</v>
      </c>
      <c r="X123" s="301">
        <f t="shared" si="605"/>
        <v>0</v>
      </c>
      <c r="Y123" s="95">
        <f t="shared" si="605"/>
        <v>0</v>
      </c>
      <c r="Z123" s="78">
        <f t="shared" si="605"/>
        <v>0</v>
      </c>
      <c r="AA123" s="78">
        <f t="shared" ref="AA123" si="606">AA124+AA128</f>
        <v>0</v>
      </c>
      <c r="AB123" s="78">
        <f t="shared" si="605"/>
        <v>0</v>
      </c>
      <c r="AC123" s="78">
        <f t="shared" si="605"/>
        <v>0</v>
      </c>
      <c r="AD123" s="78">
        <f t="shared" si="605"/>
        <v>0</v>
      </c>
      <c r="AE123" s="79">
        <f t="shared" si="605"/>
        <v>0</v>
      </c>
      <c r="AF123" s="262">
        <f t="shared" ref="AF123:AF130" si="607">SUM(AG123:AQ123)</f>
        <v>0</v>
      </c>
      <c r="AG123" s="315">
        <f>AG124+AG128</f>
        <v>0</v>
      </c>
      <c r="AH123" s="263">
        <f>AH124+AH128</f>
        <v>0</v>
      </c>
      <c r="AI123" s="239">
        <f t="shared" ref="AI123:AQ123" si="608">AI124+AI128</f>
        <v>0</v>
      </c>
      <c r="AJ123" s="303">
        <f t="shared" si="608"/>
        <v>0</v>
      </c>
      <c r="AK123" s="240">
        <f t="shared" si="608"/>
        <v>0</v>
      </c>
      <c r="AL123" s="241">
        <f t="shared" si="608"/>
        <v>0</v>
      </c>
      <c r="AM123" s="241">
        <f t="shared" ref="AM123" si="609">AM124+AM128</f>
        <v>0</v>
      </c>
      <c r="AN123" s="241">
        <f t="shared" si="608"/>
        <v>0</v>
      </c>
      <c r="AO123" s="241">
        <f t="shared" si="608"/>
        <v>0</v>
      </c>
      <c r="AP123" s="241">
        <f t="shared" si="608"/>
        <v>0</v>
      </c>
      <c r="AQ123" s="239">
        <f t="shared" si="608"/>
        <v>0</v>
      </c>
      <c r="AR123" s="206"/>
      <c r="AS123" s="89"/>
      <c r="AT123" s="388"/>
      <c r="AU123" s="388"/>
      <c r="AV123" s="388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2"/>
      <c r="BM123" s="192"/>
      <c r="BN123" s="192"/>
      <c r="BO123" s="192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2"/>
      <c r="CA123" s="192"/>
      <c r="CB123" s="192"/>
      <c r="CC123" s="192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2"/>
      <c r="CO123" s="192"/>
      <c r="CP123" s="192"/>
      <c r="CQ123" s="192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2"/>
      <c r="DC123" s="192"/>
      <c r="DD123" s="192"/>
      <c r="DE123" s="192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2"/>
      <c r="DQ123" s="192"/>
      <c r="DR123" s="192"/>
      <c r="DS123" s="192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2"/>
      <c r="EE123" s="192"/>
      <c r="EF123" s="192"/>
    </row>
    <row r="124" spans="1:136" s="73" customFormat="1" ht="15.75" hidden="1" customHeight="1" x14ac:dyDescent="0.25">
      <c r="A124" s="563">
        <v>31</v>
      </c>
      <c r="B124" s="564"/>
      <c r="C124" s="90"/>
      <c r="D124" s="565" t="s">
        <v>0</v>
      </c>
      <c r="E124" s="565"/>
      <c r="F124" s="565"/>
      <c r="G124" s="566"/>
      <c r="H124" s="75">
        <f t="shared" si="601"/>
        <v>0</v>
      </c>
      <c r="I124" s="96">
        <f>SUM(I125:I127)</f>
        <v>0</v>
      </c>
      <c r="J124" s="61">
        <f>SUM(J125:J127)</f>
        <v>0</v>
      </c>
      <c r="K124" s="79">
        <f t="shared" ref="K124:S124" si="610">SUM(K125:K127)</f>
        <v>0</v>
      </c>
      <c r="L124" s="301">
        <f t="shared" si="610"/>
        <v>0</v>
      </c>
      <c r="M124" s="95">
        <f t="shared" si="610"/>
        <v>0</v>
      </c>
      <c r="N124" s="78">
        <f t="shared" si="610"/>
        <v>0</v>
      </c>
      <c r="O124" s="78">
        <f t="shared" ref="O124" si="611">SUM(O125:O127)</f>
        <v>0</v>
      </c>
      <c r="P124" s="78">
        <f t="shared" si="610"/>
        <v>0</v>
      </c>
      <c r="Q124" s="78">
        <f t="shared" si="610"/>
        <v>0</v>
      </c>
      <c r="R124" s="78">
        <f t="shared" si="610"/>
        <v>0</v>
      </c>
      <c r="S124" s="229">
        <f t="shared" si="610"/>
        <v>0</v>
      </c>
      <c r="T124" s="248">
        <f t="shared" si="604"/>
        <v>0</v>
      </c>
      <c r="U124" s="96">
        <f>SUM(U125:U127)</f>
        <v>0</v>
      </c>
      <c r="V124" s="78">
        <f>SUM(V125:V127)</f>
        <v>0</v>
      </c>
      <c r="W124" s="79">
        <f t="shared" ref="W124:AE124" si="612">SUM(W125:W127)</f>
        <v>0</v>
      </c>
      <c r="X124" s="301">
        <f t="shared" si="612"/>
        <v>0</v>
      </c>
      <c r="Y124" s="95">
        <f t="shared" si="612"/>
        <v>0</v>
      </c>
      <c r="Z124" s="78">
        <f t="shared" si="612"/>
        <v>0</v>
      </c>
      <c r="AA124" s="78">
        <f t="shared" ref="AA124" si="613">SUM(AA125:AA127)</f>
        <v>0</v>
      </c>
      <c r="AB124" s="78">
        <f t="shared" si="612"/>
        <v>0</v>
      </c>
      <c r="AC124" s="78">
        <f t="shared" si="612"/>
        <v>0</v>
      </c>
      <c r="AD124" s="78">
        <f t="shared" si="612"/>
        <v>0</v>
      </c>
      <c r="AE124" s="229">
        <f t="shared" si="612"/>
        <v>0</v>
      </c>
      <c r="AF124" s="262">
        <f t="shared" si="607"/>
        <v>0</v>
      </c>
      <c r="AG124" s="238">
        <f>SUM(AG125:AG127)</f>
        <v>0</v>
      </c>
      <c r="AH124" s="241">
        <f>SUM(AH125:AH127)</f>
        <v>0</v>
      </c>
      <c r="AI124" s="239">
        <f t="shared" ref="AI124:AQ124" si="614">SUM(AI125:AI127)</f>
        <v>0</v>
      </c>
      <c r="AJ124" s="303">
        <f t="shared" si="614"/>
        <v>0</v>
      </c>
      <c r="AK124" s="240">
        <f t="shared" si="614"/>
        <v>0</v>
      </c>
      <c r="AL124" s="241">
        <f t="shared" si="614"/>
        <v>0</v>
      </c>
      <c r="AM124" s="241">
        <f t="shared" ref="AM124" si="615">SUM(AM125:AM127)</f>
        <v>0</v>
      </c>
      <c r="AN124" s="241">
        <f t="shared" si="614"/>
        <v>0</v>
      </c>
      <c r="AO124" s="241">
        <f t="shared" si="614"/>
        <v>0</v>
      </c>
      <c r="AP124" s="241">
        <f t="shared" si="614"/>
        <v>0</v>
      </c>
      <c r="AQ124" s="242">
        <f t="shared" si="614"/>
        <v>0</v>
      </c>
      <c r="AR124" s="206"/>
      <c r="AS124" s="89"/>
      <c r="AT124" s="388"/>
      <c r="AU124" s="388"/>
      <c r="AV124" s="388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90"/>
      <c r="CA124" s="190"/>
      <c r="CB124" s="190"/>
      <c r="CC124" s="19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90"/>
      <c r="DW124" s="190"/>
      <c r="DX124" s="190"/>
      <c r="DY124" s="190"/>
      <c r="DZ124" s="190"/>
      <c r="EA124" s="190"/>
      <c r="EB124" s="190"/>
      <c r="EC124" s="190"/>
      <c r="ED124" s="190"/>
      <c r="EE124" s="190"/>
      <c r="EF124" s="190"/>
    </row>
    <row r="125" spans="1:136" s="72" customFormat="1" ht="15.75" hidden="1" customHeight="1" x14ac:dyDescent="0.25">
      <c r="A125" s="230"/>
      <c r="B125" s="179"/>
      <c r="C125" s="179">
        <v>311</v>
      </c>
      <c r="D125" s="567" t="s">
        <v>1</v>
      </c>
      <c r="E125" s="567"/>
      <c r="F125" s="567"/>
      <c r="G125" s="567"/>
      <c r="H125" s="76">
        <f t="shared" si="601"/>
        <v>0</v>
      </c>
      <c r="I125" s="80"/>
      <c r="J125" s="94"/>
      <c r="K125" s="82"/>
      <c r="L125" s="302"/>
      <c r="M125" s="118"/>
      <c r="N125" s="81"/>
      <c r="O125" s="81"/>
      <c r="P125" s="81"/>
      <c r="Q125" s="81"/>
      <c r="R125" s="81"/>
      <c r="S125" s="82"/>
      <c r="T125" s="28">
        <f t="shared" si="604"/>
        <v>0</v>
      </c>
      <c r="U125" s="80"/>
      <c r="V125" s="94"/>
      <c r="W125" s="82"/>
      <c r="X125" s="302"/>
      <c r="Y125" s="118"/>
      <c r="Z125" s="81"/>
      <c r="AA125" s="81"/>
      <c r="AB125" s="81"/>
      <c r="AC125" s="81"/>
      <c r="AD125" s="81"/>
      <c r="AE125" s="82"/>
      <c r="AF125" s="109">
        <f t="shared" si="607"/>
        <v>0</v>
      </c>
      <c r="AG125" s="29">
        <f t="shared" ref="AG125:AG127" si="616">I125+U125</f>
        <v>0</v>
      </c>
      <c r="AH125" s="92">
        <f t="shared" ref="AH125:AH127" si="617">J125+V125</f>
        <v>0</v>
      </c>
      <c r="AI125" s="31">
        <f t="shared" ref="AI125:AI127" si="618">K125+W125</f>
        <v>0</v>
      </c>
      <c r="AJ125" s="326">
        <f t="shared" ref="AJ125:AJ127" si="619">L125+X125</f>
        <v>0</v>
      </c>
      <c r="AK125" s="290">
        <f t="shared" ref="AK125:AK127" si="620">M125+Y125</f>
        <v>0</v>
      </c>
      <c r="AL125" s="30">
        <f t="shared" ref="AL125:AL127" si="621">N125+Z125</f>
        <v>0</v>
      </c>
      <c r="AM125" s="30">
        <f t="shared" ref="AM125:AM127" si="622">O125+AA125</f>
        <v>0</v>
      </c>
      <c r="AN125" s="30">
        <f t="shared" ref="AN125:AN127" si="623">P125+AB125</f>
        <v>0</v>
      </c>
      <c r="AO125" s="30">
        <f t="shared" ref="AO125:AO127" si="624">Q125+AC125</f>
        <v>0</v>
      </c>
      <c r="AP125" s="30">
        <f t="shared" ref="AP125:AP127" si="625">R125+AD125</f>
        <v>0</v>
      </c>
      <c r="AQ125" s="31">
        <f t="shared" ref="AQ125:AQ127" si="626">S125+AE125</f>
        <v>0</v>
      </c>
      <c r="AR125" s="206"/>
      <c r="AS125" s="89"/>
      <c r="AT125" s="388"/>
      <c r="AU125" s="388"/>
      <c r="AV125" s="388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72" customFormat="1" ht="15.75" hidden="1" customHeight="1" x14ac:dyDescent="0.25">
      <c r="A126" s="230"/>
      <c r="B126" s="179"/>
      <c r="C126" s="179">
        <v>312</v>
      </c>
      <c r="D126" s="567" t="s">
        <v>2</v>
      </c>
      <c r="E126" s="567"/>
      <c r="F126" s="567"/>
      <c r="G126" s="568"/>
      <c r="H126" s="76">
        <f t="shared" si="601"/>
        <v>0</v>
      </c>
      <c r="I126" s="80"/>
      <c r="J126" s="94"/>
      <c r="K126" s="82"/>
      <c r="L126" s="302"/>
      <c r="M126" s="118"/>
      <c r="N126" s="81"/>
      <c r="O126" s="81"/>
      <c r="P126" s="81"/>
      <c r="Q126" s="81"/>
      <c r="R126" s="81"/>
      <c r="S126" s="82"/>
      <c r="T126" s="28">
        <f t="shared" si="604"/>
        <v>0</v>
      </c>
      <c r="U126" s="80"/>
      <c r="V126" s="94"/>
      <c r="W126" s="82"/>
      <c r="X126" s="302"/>
      <c r="Y126" s="118"/>
      <c r="Z126" s="81"/>
      <c r="AA126" s="81"/>
      <c r="AB126" s="81"/>
      <c r="AC126" s="81"/>
      <c r="AD126" s="81"/>
      <c r="AE126" s="82"/>
      <c r="AF126" s="109">
        <f t="shared" si="607"/>
        <v>0</v>
      </c>
      <c r="AG126" s="29">
        <f t="shared" si="616"/>
        <v>0</v>
      </c>
      <c r="AH126" s="92">
        <f t="shared" si="617"/>
        <v>0</v>
      </c>
      <c r="AI126" s="31">
        <f t="shared" si="618"/>
        <v>0</v>
      </c>
      <c r="AJ126" s="326">
        <f t="shared" si="619"/>
        <v>0</v>
      </c>
      <c r="AK126" s="290">
        <f t="shared" si="620"/>
        <v>0</v>
      </c>
      <c r="AL126" s="30">
        <f t="shared" si="621"/>
        <v>0</v>
      </c>
      <c r="AM126" s="30">
        <f t="shared" si="622"/>
        <v>0</v>
      </c>
      <c r="AN126" s="30">
        <f t="shared" si="623"/>
        <v>0</v>
      </c>
      <c r="AO126" s="30">
        <f t="shared" si="624"/>
        <v>0</v>
      </c>
      <c r="AP126" s="30">
        <f t="shared" si="625"/>
        <v>0</v>
      </c>
      <c r="AQ126" s="31">
        <f t="shared" si="626"/>
        <v>0</v>
      </c>
      <c r="AR126" s="206"/>
      <c r="AS126" s="190"/>
      <c r="AT126" s="190"/>
      <c r="AU126" s="190"/>
      <c r="AV126" s="190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89"/>
      <c r="CE126" s="89"/>
      <c r="CF126" s="89"/>
      <c r="CG126" s="89"/>
      <c r="CH126" s="89"/>
      <c r="CI126" s="89"/>
      <c r="CJ126" s="89"/>
      <c r="CK126" s="89"/>
      <c r="CL126" s="89"/>
      <c r="CM126" s="89"/>
      <c r="CN126" s="89"/>
      <c r="CO126" s="89"/>
      <c r="CP126" s="89"/>
      <c r="CQ126" s="89"/>
      <c r="CR126" s="89"/>
      <c r="CS126" s="89"/>
      <c r="CT126" s="89"/>
      <c r="CU126" s="89"/>
      <c r="CV126" s="89"/>
      <c r="CW126" s="89"/>
      <c r="CX126" s="89"/>
      <c r="CY126" s="89"/>
      <c r="CZ126" s="89"/>
      <c r="DA126" s="89"/>
      <c r="DB126" s="89"/>
      <c r="DC126" s="89"/>
      <c r="DD126" s="89"/>
      <c r="DE126" s="89"/>
      <c r="DF126" s="89"/>
      <c r="DG126" s="89"/>
      <c r="DH126" s="89"/>
      <c r="DI126" s="89"/>
      <c r="DJ126" s="89"/>
      <c r="DK126" s="89"/>
      <c r="DL126" s="89"/>
      <c r="DM126" s="89"/>
      <c r="DN126" s="89"/>
      <c r="DO126" s="89"/>
      <c r="DP126" s="89"/>
      <c r="DQ126" s="89"/>
      <c r="DR126" s="89"/>
      <c r="DS126" s="89"/>
      <c r="DT126" s="89"/>
      <c r="DU126" s="89"/>
      <c r="DV126" s="89"/>
      <c r="DW126" s="89"/>
      <c r="DX126" s="89"/>
      <c r="DY126" s="89"/>
      <c r="DZ126" s="89"/>
      <c r="EA126" s="89"/>
      <c r="EB126" s="89"/>
      <c r="EC126" s="89"/>
      <c r="ED126" s="89"/>
      <c r="EE126" s="89"/>
      <c r="EF126" s="89"/>
    </row>
    <row r="127" spans="1:136" s="72" customFormat="1" ht="15.75" hidden="1" customHeight="1" x14ac:dyDescent="0.25">
      <c r="A127" s="230"/>
      <c r="B127" s="179"/>
      <c r="C127" s="179">
        <v>313</v>
      </c>
      <c r="D127" s="567" t="s">
        <v>3</v>
      </c>
      <c r="E127" s="567"/>
      <c r="F127" s="567"/>
      <c r="G127" s="567"/>
      <c r="H127" s="76">
        <f t="shared" si="601"/>
        <v>0</v>
      </c>
      <c r="I127" s="80"/>
      <c r="J127" s="94"/>
      <c r="K127" s="82"/>
      <c r="L127" s="302"/>
      <c r="M127" s="118"/>
      <c r="N127" s="81"/>
      <c r="O127" s="81"/>
      <c r="P127" s="81"/>
      <c r="Q127" s="81"/>
      <c r="R127" s="81"/>
      <c r="S127" s="82"/>
      <c r="T127" s="28">
        <f t="shared" si="604"/>
        <v>0</v>
      </c>
      <c r="U127" s="80"/>
      <c r="V127" s="94"/>
      <c r="W127" s="82"/>
      <c r="X127" s="302"/>
      <c r="Y127" s="118"/>
      <c r="Z127" s="81"/>
      <c r="AA127" s="81"/>
      <c r="AB127" s="81"/>
      <c r="AC127" s="81"/>
      <c r="AD127" s="81"/>
      <c r="AE127" s="82"/>
      <c r="AF127" s="109">
        <f t="shared" si="607"/>
        <v>0</v>
      </c>
      <c r="AG127" s="29">
        <f t="shared" si="616"/>
        <v>0</v>
      </c>
      <c r="AH127" s="92">
        <f t="shared" si="617"/>
        <v>0</v>
      </c>
      <c r="AI127" s="31">
        <f t="shared" si="618"/>
        <v>0</v>
      </c>
      <c r="AJ127" s="326">
        <f t="shared" si="619"/>
        <v>0</v>
      </c>
      <c r="AK127" s="290">
        <f t="shared" si="620"/>
        <v>0</v>
      </c>
      <c r="AL127" s="30">
        <f t="shared" si="621"/>
        <v>0</v>
      </c>
      <c r="AM127" s="30">
        <f t="shared" si="622"/>
        <v>0</v>
      </c>
      <c r="AN127" s="30">
        <f t="shared" si="623"/>
        <v>0</v>
      </c>
      <c r="AO127" s="30">
        <f t="shared" si="624"/>
        <v>0</v>
      </c>
      <c r="AP127" s="30">
        <f t="shared" si="625"/>
        <v>0</v>
      </c>
      <c r="AQ127" s="31">
        <f t="shared" si="626"/>
        <v>0</v>
      </c>
      <c r="AR127" s="206"/>
      <c r="AS127" s="89"/>
      <c r="AT127" s="388"/>
      <c r="AU127" s="388"/>
      <c r="AV127" s="388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3" customFormat="1" ht="15.75" hidden="1" customHeight="1" x14ac:dyDescent="0.25">
      <c r="A128" s="563">
        <v>32</v>
      </c>
      <c r="B128" s="564"/>
      <c r="C128" s="90"/>
      <c r="D128" s="565" t="s">
        <v>4</v>
      </c>
      <c r="E128" s="565"/>
      <c r="F128" s="565"/>
      <c r="G128" s="566"/>
      <c r="H128" s="75">
        <f t="shared" si="601"/>
        <v>0</v>
      </c>
      <c r="I128" s="77">
        <f t="shared" ref="I128:S128" si="627">SUM(I129:I132)</f>
        <v>0</v>
      </c>
      <c r="J128" s="61">
        <f t="shared" ref="J128" si="628">SUM(J129:J132)</f>
        <v>0</v>
      </c>
      <c r="K128" s="79">
        <f t="shared" si="627"/>
        <v>0</v>
      </c>
      <c r="L128" s="301">
        <f t="shared" si="627"/>
        <v>0</v>
      </c>
      <c r="M128" s="95">
        <f t="shared" si="627"/>
        <v>0</v>
      </c>
      <c r="N128" s="78">
        <f t="shared" si="627"/>
        <v>0</v>
      </c>
      <c r="O128" s="78">
        <f t="shared" ref="O128" si="629">SUM(O129:O132)</f>
        <v>0</v>
      </c>
      <c r="P128" s="78">
        <f t="shared" si="627"/>
        <v>0</v>
      </c>
      <c r="Q128" s="78">
        <f t="shared" si="627"/>
        <v>0</v>
      </c>
      <c r="R128" s="78">
        <f t="shared" si="627"/>
        <v>0</v>
      </c>
      <c r="S128" s="79">
        <f t="shared" si="627"/>
        <v>0</v>
      </c>
      <c r="T128" s="237">
        <f t="shared" si="604"/>
        <v>0</v>
      </c>
      <c r="U128" s="77">
        <f t="shared" ref="U128:AE128" si="630">SUM(U129:U132)</f>
        <v>0</v>
      </c>
      <c r="V128" s="61">
        <f t="shared" ref="V128" si="631">SUM(V129:V132)</f>
        <v>0</v>
      </c>
      <c r="W128" s="79">
        <f t="shared" si="630"/>
        <v>0</v>
      </c>
      <c r="X128" s="301">
        <f t="shared" si="630"/>
        <v>0</v>
      </c>
      <c r="Y128" s="95">
        <f t="shared" si="630"/>
        <v>0</v>
      </c>
      <c r="Z128" s="78">
        <f t="shared" si="630"/>
        <v>0</v>
      </c>
      <c r="AA128" s="78">
        <f t="shared" ref="AA128" si="632">SUM(AA129:AA132)</f>
        <v>0</v>
      </c>
      <c r="AB128" s="78">
        <f t="shared" si="630"/>
        <v>0</v>
      </c>
      <c r="AC128" s="78">
        <f t="shared" si="630"/>
        <v>0</v>
      </c>
      <c r="AD128" s="78">
        <f t="shared" si="630"/>
        <v>0</v>
      </c>
      <c r="AE128" s="79">
        <f t="shared" si="630"/>
        <v>0</v>
      </c>
      <c r="AF128" s="262">
        <f t="shared" si="607"/>
        <v>0</v>
      </c>
      <c r="AG128" s="315">
        <f t="shared" ref="AG128:AQ128" si="633">SUM(AG129:AG132)</f>
        <v>0</v>
      </c>
      <c r="AH128" s="263">
        <f t="shared" ref="AH128" si="634">SUM(AH129:AH132)</f>
        <v>0</v>
      </c>
      <c r="AI128" s="239">
        <f t="shared" si="633"/>
        <v>0</v>
      </c>
      <c r="AJ128" s="303">
        <f t="shared" si="633"/>
        <v>0</v>
      </c>
      <c r="AK128" s="240">
        <f t="shared" si="633"/>
        <v>0</v>
      </c>
      <c r="AL128" s="241">
        <f t="shared" si="633"/>
        <v>0</v>
      </c>
      <c r="AM128" s="241">
        <f t="shared" ref="AM128" si="635">SUM(AM129:AM132)</f>
        <v>0</v>
      </c>
      <c r="AN128" s="241">
        <f t="shared" si="633"/>
        <v>0</v>
      </c>
      <c r="AO128" s="241">
        <f t="shared" si="633"/>
        <v>0</v>
      </c>
      <c r="AP128" s="241">
        <f t="shared" si="633"/>
        <v>0</v>
      </c>
      <c r="AQ128" s="239">
        <f t="shared" si="633"/>
        <v>0</v>
      </c>
      <c r="AR128" s="206"/>
      <c r="AS128" s="89"/>
      <c r="AT128" s="388"/>
      <c r="AU128" s="388"/>
      <c r="AV128" s="388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90"/>
      <c r="CA128" s="190"/>
      <c r="CB128" s="190"/>
      <c r="CC128" s="190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  <c r="DW128" s="190"/>
      <c r="DX128" s="190"/>
      <c r="DY128" s="190"/>
      <c r="DZ128" s="190"/>
      <c r="EA128" s="190"/>
      <c r="EB128" s="190"/>
      <c r="EC128" s="190"/>
      <c r="ED128" s="190"/>
      <c r="EE128" s="190"/>
      <c r="EF128" s="190"/>
    </row>
    <row r="129" spans="1:136" s="72" customFormat="1" ht="15.75" hidden="1" customHeight="1" x14ac:dyDescent="0.25">
      <c r="A129" s="230"/>
      <c r="B129" s="179"/>
      <c r="C129" s="179">
        <v>321</v>
      </c>
      <c r="D129" s="567" t="s">
        <v>5</v>
      </c>
      <c r="E129" s="567"/>
      <c r="F129" s="567"/>
      <c r="G129" s="567"/>
      <c r="H129" s="76">
        <f t="shared" si="601"/>
        <v>0</v>
      </c>
      <c r="I129" s="80"/>
      <c r="J129" s="94"/>
      <c r="K129" s="82"/>
      <c r="L129" s="302"/>
      <c r="M129" s="118"/>
      <c r="N129" s="81"/>
      <c r="O129" s="81"/>
      <c r="P129" s="81"/>
      <c r="Q129" s="81"/>
      <c r="R129" s="81"/>
      <c r="S129" s="82"/>
      <c r="T129" s="28">
        <f t="shared" si="604"/>
        <v>0</v>
      </c>
      <c r="U129" s="80"/>
      <c r="V129" s="94"/>
      <c r="W129" s="82"/>
      <c r="X129" s="302"/>
      <c r="Y129" s="118"/>
      <c r="Z129" s="81"/>
      <c r="AA129" s="81"/>
      <c r="AB129" s="81"/>
      <c r="AC129" s="81"/>
      <c r="AD129" s="81"/>
      <c r="AE129" s="82"/>
      <c r="AF129" s="109">
        <f t="shared" si="607"/>
        <v>0</v>
      </c>
      <c r="AG129" s="29">
        <f t="shared" ref="AG129:AG132" si="636">I129+U129</f>
        <v>0</v>
      </c>
      <c r="AH129" s="92">
        <f t="shared" ref="AH129:AH132" si="637">J129+V129</f>
        <v>0</v>
      </c>
      <c r="AI129" s="31">
        <f t="shared" ref="AI129:AI132" si="638">K129+W129</f>
        <v>0</v>
      </c>
      <c r="AJ129" s="326">
        <f t="shared" ref="AJ129:AJ132" si="639">L129+X129</f>
        <v>0</v>
      </c>
      <c r="AK129" s="290">
        <f t="shared" ref="AK129:AK132" si="640">M129+Y129</f>
        <v>0</v>
      </c>
      <c r="AL129" s="30">
        <f t="shared" ref="AL129:AL132" si="641">N129+Z129</f>
        <v>0</v>
      </c>
      <c r="AM129" s="30">
        <f t="shared" ref="AM129:AM132" si="642">O129+AA129</f>
        <v>0</v>
      </c>
      <c r="AN129" s="30">
        <f t="shared" ref="AN129:AN132" si="643">P129+AB129</f>
        <v>0</v>
      </c>
      <c r="AO129" s="30">
        <f t="shared" ref="AO129:AO132" si="644">Q129+AC129</f>
        <v>0</v>
      </c>
      <c r="AP129" s="30">
        <f t="shared" ref="AP129:AP132" si="645">R129+AD129</f>
        <v>0</v>
      </c>
      <c r="AQ129" s="31">
        <f t="shared" ref="AQ129:AQ132" si="646">S129+AE129</f>
        <v>0</v>
      </c>
      <c r="AR129" s="206"/>
      <c r="AS129" s="89"/>
      <c r="AT129" s="388"/>
      <c r="AU129" s="388"/>
      <c r="AV129" s="388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89"/>
      <c r="CE129" s="89"/>
      <c r="CF129" s="89"/>
      <c r="CG129" s="89"/>
      <c r="CH129" s="89"/>
      <c r="CI129" s="89"/>
      <c r="CJ129" s="89"/>
      <c r="CK129" s="89"/>
      <c r="CL129" s="89"/>
      <c r="CM129" s="89"/>
      <c r="CN129" s="89"/>
      <c r="CO129" s="89"/>
      <c r="CP129" s="89"/>
      <c r="CQ129" s="89"/>
      <c r="CR129" s="89"/>
      <c r="CS129" s="89"/>
      <c r="CT129" s="89"/>
      <c r="CU129" s="89"/>
      <c r="CV129" s="89"/>
      <c r="CW129" s="89"/>
      <c r="CX129" s="89"/>
      <c r="CY129" s="89"/>
      <c r="CZ129" s="89"/>
      <c r="DA129" s="89"/>
      <c r="DB129" s="89"/>
      <c r="DC129" s="89"/>
      <c r="DD129" s="89"/>
      <c r="DE129" s="89"/>
      <c r="DF129" s="89"/>
      <c r="DG129" s="89"/>
      <c r="DH129" s="89"/>
      <c r="DI129" s="89"/>
      <c r="DJ129" s="89"/>
      <c r="DK129" s="89"/>
      <c r="DL129" s="89"/>
      <c r="DM129" s="89"/>
      <c r="DN129" s="89"/>
      <c r="DO129" s="89"/>
      <c r="DP129" s="89"/>
      <c r="DQ129" s="89"/>
      <c r="DR129" s="89"/>
      <c r="DS129" s="89"/>
      <c r="DT129" s="89"/>
      <c r="DU129" s="89"/>
      <c r="DV129" s="89"/>
      <c r="DW129" s="89"/>
      <c r="DX129" s="89"/>
      <c r="DY129" s="89"/>
      <c r="DZ129" s="89"/>
      <c r="EA129" s="89"/>
      <c r="EB129" s="89"/>
      <c r="EC129" s="89"/>
      <c r="ED129" s="89"/>
      <c r="EE129" s="89"/>
      <c r="EF129" s="89"/>
    </row>
    <row r="130" spans="1:136" s="72" customFormat="1" ht="15.75" hidden="1" customHeight="1" x14ac:dyDescent="0.25">
      <c r="A130" s="230"/>
      <c r="B130" s="179"/>
      <c r="C130" s="179">
        <v>322</v>
      </c>
      <c r="D130" s="567" t="s">
        <v>6</v>
      </c>
      <c r="E130" s="567"/>
      <c r="F130" s="567"/>
      <c r="G130" s="567"/>
      <c r="H130" s="76">
        <f t="shared" si="601"/>
        <v>0</v>
      </c>
      <c r="I130" s="80"/>
      <c r="J130" s="94"/>
      <c r="K130" s="82"/>
      <c r="L130" s="302"/>
      <c r="M130" s="118"/>
      <c r="N130" s="81"/>
      <c r="O130" s="81"/>
      <c r="P130" s="81"/>
      <c r="Q130" s="81"/>
      <c r="R130" s="81"/>
      <c r="S130" s="82"/>
      <c r="T130" s="28">
        <f t="shared" si="604"/>
        <v>0</v>
      </c>
      <c r="U130" s="80"/>
      <c r="V130" s="94"/>
      <c r="W130" s="82"/>
      <c r="X130" s="302"/>
      <c r="Y130" s="118"/>
      <c r="Z130" s="81"/>
      <c r="AA130" s="81"/>
      <c r="AB130" s="81"/>
      <c r="AC130" s="81"/>
      <c r="AD130" s="81"/>
      <c r="AE130" s="82"/>
      <c r="AF130" s="109">
        <f t="shared" si="607"/>
        <v>0</v>
      </c>
      <c r="AG130" s="29">
        <f t="shared" si="636"/>
        <v>0</v>
      </c>
      <c r="AH130" s="92">
        <f t="shared" si="637"/>
        <v>0</v>
      </c>
      <c r="AI130" s="31">
        <f t="shared" si="638"/>
        <v>0</v>
      </c>
      <c r="AJ130" s="326">
        <f t="shared" si="639"/>
        <v>0</v>
      </c>
      <c r="AK130" s="290">
        <f t="shared" si="640"/>
        <v>0</v>
      </c>
      <c r="AL130" s="30">
        <f t="shared" si="641"/>
        <v>0</v>
      </c>
      <c r="AM130" s="30">
        <f t="shared" si="642"/>
        <v>0</v>
      </c>
      <c r="AN130" s="30">
        <f t="shared" si="643"/>
        <v>0</v>
      </c>
      <c r="AO130" s="30">
        <f t="shared" si="644"/>
        <v>0</v>
      </c>
      <c r="AP130" s="30">
        <f t="shared" si="645"/>
        <v>0</v>
      </c>
      <c r="AQ130" s="31">
        <f t="shared" si="646"/>
        <v>0</v>
      </c>
      <c r="AR130" s="206"/>
      <c r="AS130" s="89"/>
      <c r="AT130" s="388"/>
      <c r="AU130" s="388"/>
      <c r="AV130" s="388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89"/>
      <c r="CE130" s="89"/>
      <c r="CF130" s="89"/>
      <c r="CG130" s="89"/>
      <c r="CH130" s="89"/>
      <c r="CI130" s="89"/>
      <c r="CJ130" s="89"/>
      <c r="CK130" s="89"/>
      <c r="CL130" s="89"/>
      <c r="CM130" s="89"/>
      <c r="CN130" s="89"/>
      <c r="CO130" s="89"/>
      <c r="CP130" s="89"/>
      <c r="CQ130" s="89"/>
      <c r="CR130" s="89"/>
      <c r="CS130" s="89"/>
      <c r="CT130" s="89"/>
      <c r="CU130" s="89"/>
      <c r="CV130" s="89"/>
      <c r="CW130" s="89"/>
      <c r="CX130" s="89"/>
      <c r="CY130" s="89"/>
      <c r="CZ130" s="89"/>
      <c r="DA130" s="89"/>
      <c r="DB130" s="89"/>
      <c r="DC130" s="89"/>
      <c r="DD130" s="89"/>
      <c r="DE130" s="89"/>
      <c r="DF130" s="89"/>
      <c r="DG130" s="89"/>
      <c r="DH130" s="89"/>
      <c r="DI130" s="89"/>
      <c r="DJ130" s="89"/>
      <c r="DK130" s="89"/>
      <c r="DL130" s="89"/>
      <c r="DM130" s="89"/>
      <c r="DN130" s="89"/>
      <c r="DO130" s="89"/>
      <c r="DP130" s="89"/>
      <c r="DQ130" s="89"/>
      <c r="DR130" s="89"/>
      <c r="DS130" s="89"/>
      <c r="DT130" s="89"/>
      <c r="DU130" s="89"/>
      <c r="DV130" s="89"/>
      <c r="DW130" s="89"/>
      <c r="DX130" s="89"/>
      <c r="DY130" s="89"/>
      <c r="DZ130" s="89"/>
      <c r="EA130" s="89"/>
      <c r="EB130" s="89"/>
      <c r="EC130" s="89"/>
      <c r="ED130" s="89"/>
      <c r="EE130" s="89"/>
      <c r="EF130" s="89"/>
    </row>
    <row r="131" spans="1:136" s="72" customFormat="1" ht="15.75" hidden="1" customHeight="1" x14ac:dyDescent="0.25">
      <c r="A131" s="230"/>
      <c r="B131" s="179"/>
      <c r="C131" s="179">
        <v>323</v>
      </c>
      <c r="D131" s="567" t="s">
        <v>7</v>
      </c>
      <c r="E131" s="567"/>
      <c r="F131" s="567"/>
      <c r="G131" s="567"/>
      <c r="H131" s="76">
        <f>SUM(I131:S131)</f>
        <v>0</v>
      </c>
      <c r="I131" s="80"/>
      <c r="J131" s="94"/>
      <c r="K131" s="82"/>
      <c r="L131" s="302"/>
      <c r="M131" s="118"/>
      <c r="N131" s="81"/>
      <c r="O131" s="81"/>
      <c r="P131" s="81"/>
      <c r="Q131" s="81"/>
      <c r="R131" s="81"/>
      <c r="S131" s="82"/>
      <c r="T131" s="28">
        <f>SUM(U131:AE131)</f>
        <v>0</v>
      </c>
      <c r="U131" s="80"/>
      <c r="V131" s="94"/>
      <c r="W131" s="82"/>
      <c r="X131" s="302"/>
      <c r="Y131" s="118"/>
      <c r="Z131" s="81"/>
      <c r="AA131" s="81"/>
      <c r="AB131" s="81"/>
      <c r="AC131" s="81"/>
      <c r="AD131" s="81"/>
      <c r="AE131" s="82"/>
      <c r="AF131" s="109">
        <f>SUM(AG131:AQ131)</f>
        <v>0</v>
      </c>
      <c r="AG131" s="29">
        <f t="shared" si="636"/>
        <v>0</v>
      </c>
      <c r="AH131" s="92">
        <f t="shared" si="637"/>
        <v>0</v>
      </c>
      <c r="AI131" s="31">
        <f t="shared" si="638"/>
        <v>0</v>
      </c>
      <c r="AJ131" s="326">
        <f t="shared" si="639"/>
        <v>0</v>
      </c>
      <c r="AK131" s="290">
        <f t="shared" si="640"/>
        <v>0</v>
      </c>
      <c r="AL131" s="30">
        <f t="shared" si="641"/>
        <v>0</v>
      </c>
      <c r="AM131" s="30">
        <f t="shared" si="642"/>
        <v>0</v>
      </c>
      <c r="AN131" s="30">
        <f t="shared" si="643"/>
        <v>0</v>
      </c>
      <c r="AO131" s="30">
        <f t="shared" si="644"/>
        <v>0</v>
      </c>
      <c r="AP131" s="30">
        <f t="shared" si="645"/>
        <v>0</v>
      </c>
      <c r="AQ131" s="31">
        <f t="shared" si="646"/>
        <v>0</v>
      </c>
      <c r="AR131" s="206"/>
      <c r="AS131" s="190"/>
      <c r="AT131" s="190"/>
      <c r="AU131" s="190"/>
      <c r="AV131" s="190"/>
      <c r="AW131" s="89"/>
      <c r="AX131" s="89"/>
      <c r="AY131" s="89"/>
      <c r="AZ131" s="89"/>
      <c r="BA131" s="89"/>
      <c r="BB131" s="89"/>
      <c r="BC131" s="89"/>
      <c r="BD131" s="89"/>
      <c r="BE131" s="89"/>
      <c r="BF131" s="89"/>
      <c r="BG131" s="89"/>
      <c r="BH131" s="89"/>
      <c r="BI131" s="89"/>
      <c r="BJ131" s="89"/>
      <c r="BK131" s="89"/>
      <c r="BL131" s="89"/>
      <c r="BM131" s="89"/>
      <c r="BN131" s="89"/>
      <c r="BO131" s="89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2" customFormat="1" ht="15.75" hidden="1" customHeight="1" x14ac:dyDescent="0.25">
      <c r="A132" s="230"/>
      <c r="B132" s="179"/>
      <c r="C132" s="179">
        <v>329</v>
      </c>
      <c r="D132" s="567" t="s">
        <v>8</v>
      </c>
      <c r="E132" s="567"/>
      <c r="F132" s="567"/>
      <c r="G132" s="568"/>
      <c r="H132" s="76">
        <f t="shared" ref="H132" si="647">SUM(I132:S132)</f>
        <v>0</v>
      </c>
      <c r="I132" s="80"/>
      <c r="J132" s="94"/>
      <c r="K132" s="82"/>
      <c r="L132" s="302"/>
      <c r="M132" s="118"/>
      <c r="N132" s="81"/>
      <c r="O132" s="81"/>
      <c r="P132" s="81"/>
      <c r="Q132" s="81"/>
      <c r="R132" s="81"/>
      <c r="S132" s="82"/>
      <c r="T132" s="28">
        <f t="shared" ref="T132" si="648">SUM(U132:AE132)</f>
        <v>0</v>
      </c>
      <c r="U132" s="80"/>
      <c r="V132" s="94"/>
      <c r="W132" s="82"/>
      <c r="X132" s="302"/>
      <c r="Y132" s="118"/>
      <c r="Z132" s="81"/>
      <c r="AA132" s="81"/>
      <c r="AB132" s="81"/>
      <c r="AC132" s="81"/>
      <c r="AD132" s="81"/>
      <c r="AE132" s="82"/>
      <c r="AF132" s="109">
        <f t="shared" ref="AF132" si="649">SUM(AG132:AQ132)</f>
        <v>0</v>
      </c>
      <c r="AG132" s="29">
        <f t="shared" si="636"/>
        <v>0</v>
      </c>
      <c r="AH132" s="92">
        <f t="shared" si="637"/>
        <v>0</v>
      </c>
      <c r="AI132" s="31">
        <f t="shared" si="638"/>
        <v>0</v>
      </c>
      <c r="AJ132" s="326">
        <f t="shared" si="639"/>
        <v>0</v>
      </c>
      <c r="AK132" s="290">
        <f t="shared" si="640"/>
        <v>0</v>
      </c>
      <c r="AL132" s="30">
        <f t="shared" si="641"/>
        <v>0</v>
      </c>
      <c r="AM132" s="30">
        <f t="shared" si="642"/>
        <v>0</v>
      </c>
      <c r="AN132" s="30">
        <f t="shared" si="643"/>
        <v>0</v>
      </c>
      <c r="AO132" s="30">
        <f t="shared" si="644"/>
        <v>0</v>
      </c>
      <c r="AP132" s="30">
        <f t="shared" si="645"/>
        <v>0</v>
      </c>
      <c r="AQ132" s="31">
        <f t="shared" si="646"/>
        <v>0</v>
      </c>
      <c r="AR132" s="206"/>
      <c r="AS132" s="191"/>
      <c r="AT132" s="191"/>
      <c r="AU132" s="191"/>
      <c r="AV132" s="191"/>
      <c r="AW132" s="89"/>
      <c r="AX132" s="89"/>
      <c r="AY132" s="89"/>
      <c r="AZ132" s="89"/>
      <c r="BA132" s="89"/>
      <c r="BB132" s="89"/>
      <c r="BC132" s="89"/>
      <c r="BD132" s="89"/>
      <c r="BE132" s="89"/>
      <c r="BF132" s="89"/>
      <c r="BG132" s="89"/>
      <c r="BH132" s="89"/>
      <c r="BI132" s="89"/>
      <c r="BJ132" s="89"/>
      <c r="BK132" s="89"/>
      <c r="BL132" s="89"/>
      <c r="BM132" s="89"/>
      <c r="BN132" s="89"/>
      <c r="BO132" s="89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62" customFormat="1" ht="10.5" hidden="1" customHeight="1" x14ac:dyDescent="0.25">
      <c r="A133" s="232"/>
      <c r="B133" s="87"/>
      <c r="C133" s="87"/>
      <c r="D133" s="88"/>
      <c r="E133" s="88"/>
      <c r="F133" s="88"/>
      <c r="G133" s="88"/>
      <c r="H133" s="91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125"/>
      <c r="T133" s="109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125"/>
      <c r="AF133" s="109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125"/>
      <c r="AR133" s="206"/>
      <c r="AS133" s="571"/>
      <c r="AT133" s="571"/>
      <c r="AU133" s="571"/>
      <c r="AV133" s="571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</row>
    <row r="134" spans="1:136" s="74" customFormat="1" ht="25.9" customHeight="1" x14ac:dyDescent="0.25">
      <c r="A134" s="569" t="s">
        <v>288</v>
      </c>
      <c r="B134" s="570"/>
      <c r="C134" s="570"/>
      <c r="D134" s="572" t="s">
        <v>289</v>
      </c>
      <c r="E134" s="572"/>
      <c r="F134" s="572"/>
      <c r="G134" s="573"/>
      <c r="H134" s="83">
        <f>SUM(I134:S134)</f>
        <v>0</v>
      </c>
      <c r="I134" s="84">
        <f>I135+I145</f>
        <v>0</v>
      </c>
      <c r="J134" s="285">
        <f>J135+J145</f>
        <v>0</v>
      </c>
      <c r="K134" s="86">
        <f t="shared" ref="K134:S134" si="650">K135+K145</f>
        <v>0</v>
      </c>
      <c r="L134" s="300">
        <f t="shared" si="650"/>
        <v>0</v>
      </c>
      <c r="M134" s="120">
        <f t="shared" si="650"/>
        <v>0</v>
      </c>
      <c r="N134" s="85">
        <f t="shared" si="650"/>
        <v>0</v>
      </c>
      <c r="O134" s="85">
        <f t="shared" ref="O134" si="651">O135+O145</f>
        <v>0</v>
      </c>
      <c r="P134" s="85">
        <f t="shared" si="650"/>
        <v>0</v>
      </c>
      <c r="Q134" s="85">
        <f t="shared" si="650"/>
        <v>0</v>
      </c>
      <c r="R134" s="85">
        <f t="shared" si="650"/>
        <v>0</v>
      </c>
      <c r="S134" s="86">
        <f t="shared" si="650"/>
        <v>0</v>
      </c>
      <c r="T134" s="245">
        <f>SUM(U134:AE134)</f>
        <v>0</v>
      </c>
      <c r="U134" s="84">
        <f>U135+U145</f>
        <v>0</v>
      </c>
      <c r="V134" s="285">
        <f>V135+V145</f>
        <v>0</v>
      </c>
      <c r="W134" s="86">
        <f t="shared" ref="W134:AE134" si="652">W135+W145</f>
        <v>0</v>
      </c>
      <c r="X134" s="300">
        <f t="shared" si="652"/>
        <v>0</v>
      </c>
      <c r="Y134" s="120">
        <f t="shared" si="652"/>
        <v>0</v>
      </c>
      <c r="Z134" s="85">
        <f t="shared" si="652"/>
        <v>0</v>
      </c>
      <c r="AA134" s="85">
        <f t="shared" ref="AA134" si="653">AA135+AA145</f>
        <v>0</v>
      </c>
      <c r="AB134" s="85">
        <f t="shared" si="652"/>
        <v>0</v>
      </c>
      <c r="AC134" s="85">
        <f t="shared" si="652"/>
        <v>0</v>
      </c>
      <c r="AD134" s="85">
        <f t="shared" si="652"/>
        <v>0</v>
      </c>
      <c r="AE134" s="86">
        <f t="shared" si="652"/>
        <v>0</v>
      </c>
      <c r="AF134" s="261">
        <f>SUM(AG134:AQ134)</f>
        <v>0</v>
      </c>
      <c r="AG134" s="468">
        <f>AG135+AG145</f>
        <v>0</v>
      </c>
      <c r="AH134" s="469">
        <f>AH135+AH145</f>
        <v>0</v>
      </c>
      <c r="AI134" s="470">
        <f t="shared" ref="AI134:AQ134" si="654">AI135+AI145</f>
        <v>0</v>
      </c>
      <c r="AJ134" s="471">
        <f t="shared" si="654"/>
        <v>0</v>
      </c>
      <c r="AK134" s="472">
        <f t="shared" si="654"/>
        <v>0</v>
      </c>
      <c r="AL134" s="473">
        <f t="shared" si="654"/>
        <v>0</v>
      </c>
      <c r="AM134" s="473">
        <f t="shared" ref="AM134" si="655">AM135+AM145</f>
        <v>0</v>
      </c>
      <c r="AN134" s="473">
        <f t="shared" si="654"/>
        <v>0</v>
      </c>
      <c r="AO134" s="473">
        <f t="shared" si="654"/>
        <v>0</v>
      </c>
      <c r="AP134" s="473">
        <f t="shared" si="654"/>
        <v>0</v>
      </c>
      <c r="AQ134" s="470">
        <f t="shared" si="654"/>
        <v>0</v>
      </c>
      <c r="AR134" s="206"/>
      <c r="AS134" s="124"/>
      <c r="AT134" s="196"/>
      <c r="AU134" s="196"/>
      <c r="AV134" s="196"/>
      <c r="AW134" s="192"/>
      <c r="AX134" s="192"/>
      <c r="AY134" s="192"/>
      <c r="AZ134" s="192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2"/>
      <c r="CA134" s="192"/>
      <c r="CB134" s="192"/>
      <c r="CC134" s="192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192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2"/>
      <c r="DC134" s="192"/>
      <c r="DD134" s="192"/>
      <c r="DE134" s="192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2"/>
      <c r="DQ134" s="192"/>
      <c r="DR134" s="192"/>
      <c r="DS134" s="192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2"/>
      <c r="EE134" s="192"/>
      <c r="EF134" s="192"/>
    </row>
    <row r="135" spans="1:136" s="74" customFormat="1" ht="15.75" customHeight="1" x14ac:dyDescent="0.25">
      <c r="A135" s="228">
        <v>3</v>
      </c>
      <c r="B135" s="68"/>
      <c r="C135" s="90"/>
      <c r="D135" s="565" t="s">
        <v>16</v>
      </c>
      <c r="E135" s="565"/>
      <c r="F135" s="565"/>
      <c r="G135" s="566"/>
      <c r="H135" s="75">
        <f t="shared" ref="H135:H142" si="656">SUM(I135:S135)</f>
        <v>0</v>
      </c>
      <c r="I135" s="77">
        <f>I140+I136</f>
        <v>0</v>
      </c>
      <c r="J135" s="77">
        <f t="shared" ref="J135:S135" si="657">J140+J136</f>
        <v>0</v>
      </c>
      <c r="K135" s="77">
        <f t="shared" si="657"/>
        <v>0</v>
      </c>
      <c r="L135" s="77">
        <f t="shared" si="657"/>
        <v>0</v>
      </c>
      <c r="M135" s="77">
        <f t="shared" si="657"/>
        <v>0</v>
      </c>
      <c r="N135" s="77">
        <f t="shared" si="657"/>
        <v>0</v>
      </c>
      <c r="O135" s="77">
        <f t="shared" si="657"/>
        <v>0</v>
      </c>
      <c r="P135" s="77">
        <f t="shared" si="657"/>
        <v>0</v>
      </c>
      <c r="Q135" s="77">
        <f t="shared" si="657"/>
        <v>0</v>
      </c>
      <c r="R135" s="77">
        <f t="shared" si="657"/>
        <v>0</v>
      </c>
      <c r="S135" s="77">
        <f t="shared" si="657"/>
        <v>0</v>
      </c>
      <c r="T135" s="237">
        <f t="shared" ref="T135:T142" si="658">SUM(U135:AE135)</f>
        <v>0</v>
      </c>
      <c r="U135" s="77">
        <f>U140+U136</f>
        <v>0</v>
      </c>
      <c r="V135" s="77">
        <f t="shared" ref="V135:AE135" si="659">V140+V136</f>
        <v>0</v>
      </c>
      <c r="W135" s="77">
        <f t="shared" si="659"/>
        <v>0</v>
      </c>
      <c r="X135" s="77">
        <f t="shared" si="659"/>
        <v>0</v>
      </c>
      <c r="Y135" s="77">
        <f t="shared" si="659"/>
        <v>0</v>
      </c>
      <c r="Z135" s="77">
        <f t="shared" si="659"/>
        <v>0</v>
      </c>
      <c r="AA135" s="77">
        <f t="shared" si="659"/>
        <v>0</v>
      </c>
      <c r="AB135" s="77">
        <f t="shared" si="659"/>
        <v>0</v>
      </c>
      <c r="AC135" s="77">
        <f t="shared" si="659"/>
        <v>0</v>
      </c>
      <c r="AD135" s="77">
        <f t="shared" si="659"/>
        <v>0</v>
      </c>
      <c r="AE135" s="77">
        <f t="shared" si="659"/>
        <v>0</v>
      </c>
      <c r="AF135" s="262">
        <f t="shared" ref="AF135:AF142" si="660">SUM(AG135:AQ135)</f>
        <v>0</v>
      </c>
      <c r="AG135" s="315">
        <f>AG140+AG136</f>
        <v>0</v>
      </c>
      <c r="AH135" s="315">
        <f t="shared" ref="AH135:AQ135" si="661">AH140+AH136</f>
        <v>0</v>
      </c>
      <c r="AI135" s="315">
        <f t="shared" si="661"/>
        <v>0</v>
      </c>
      <c r="AJ135" s="315">
        <f t="shared" si="661"/>
        <v>0</v>
      </c>
      <c r="AK135" s="315">
        <f t="shared" si="661"/>
        <v>0</v>
      </c>
      <c r="AL135" s="315">
        <f t="shared" si="661"/>
        <v>0</v>
      </c>
      <c r="AM135" s="315">
        <f t="shared" si="661"/>
        <v>0</v>
      </c>
      <c r="AN135" s="315">
        <f t="shared" si="661"/>
        <v>0</v>
      </c>
      <c r="AO135" s="315">
        <f t="shared" si="661"/>
        <v>0</v>
      </c>
      <c r="AP135" s="315">
        <f t="shared" si="661"/>
        <v>0</v>
      </c>
      <c r="AQ135" s="315">
        <f t="shared" si="661"/>
        <v>0</v>
      </c>
      <c r="AR135" s="206"/>
      <c r="AS135" s="108"/>
      <c r="AT135" s="194"/>
      <c r="AU135" s="194"/>
      <c r="AV135" s="194"/>
      <c r="AW135" s="192"/>
      <c r="AX135" s="192"/>
      <c r="AY135" s="192"/>
      <c r="AZ135" s="192"/>
      <c r="BA135" s="193"/>
      <c r="BB135" s="193"/>
      <c r="BC135" s="193"/>
      <c r="BD135" s="193"/>
      <c r="BE135" s="193"/>
      <c r="BF135" s="193"/>
      <c r="BG135" s="193"/>
      <c r="BH135" s="193"/>
      <c r="BI135" s="193"/>
      <c r="BJ135" s="193"/>
      <c r="BK135" s="193"/>
      <c r="BL135" s="193"/>
      <c r="BM135" s="193"/>
      <c r="BN135" s="193"/>
      <c r="BO135" s="193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2"/>
      <c r="CA135" s="192"/>
      <c r="CB135" s="192"/>
      <c r="CC135" s="192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2"/>
      <c r="CO135" s="192"/>
      <c r="CP135" s="192"/>
      <c r="CQ135" s="192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2"/>
      <c r="DC135" s="192"/>
      <c r="DD135" s="192"/>
      <c r="DE135" s="192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2"/>
      <c r="DQ135" s="192"/>
      <c r="DR135" s="192"/>
      <c r="DS135" s="192"/>
      <c r="DT135" s="192"/>
      <c r="DU135" s="192"/>
      <c r="DV135" s="192"/>
      <c r="DW135" s="192"/>
      <c r="DX135" s="192"/>
      <c r="DY135" s="192"/>
      <c r="DZ135" s="192"/>
      <c r="EA135" s="192"/>
      <c r="EB135" s="192"/>
      <c r="EC135" s="192"/>
      <c r="ED135" s="192"/>
      <c r="EE135" s="192"/>
      <c r="EF135" s="192"/>
    </row>
    <row r="136" spans="1:136" s="73" customFormat="1" ht="15.75" customHeight="1" x14ac:dyDescent="0.25">
      <c r="A136" s="563">
        <v>31</v>
      </c>
      <c r="B136" s="564"/>
      <c r="C136" s="90"/>
      <c r="D136" s="565" t="s">
        <v>0</v>
      </c>
      <c r="E136" s="565"/>
      <c r="F136" s="565"/>
      <c r="G136" s="566"/>
      <c r="H136" s="75">
        <f t="shared" si="656"/>
        <v>0</v>
      </c>
      <c r="I136" s="96">
        <f>SUM(I137:I139)</f>
        <v>0</v>
      </c>
      <c r="J136" s="61">
        <f>SUM(J137:J139)</f>
        <v>0</v>
      </c>
      <c r="K136" s="79">
        <f t="shared" ref="K136:S136" si="662">SUM(K137:K139)</f>
        <v>0</v>
      </c>
      <c r="L136" s="301">
        <f t="shared" si="662"/>
        <v>0</v>
      </c>
      <c r="M136" s="95">
        <f t="shared" si="662"/>
        <v>0</v>
      </c>
      <c r="N136" s="78">
        <f t="shared" si="662"/>
        <v>0</v>
      </c>
      <c r="O136" s="78">
        <f t="shared" si="662"/>
        <v>0</v>
      </c>
      <c r="P136" s="78">
        <f t="shared" si="662"/>
        <v>0</v>
      </c>
      <c r="Q136" s="78">
        <f t="shared" si="662"/>
        <v>0</v>
      </c>
      <c r="R136" s="78">
        <f t="shared" si="662"/>
        <v>0</v>
      </c>
      <c r="S136" s="229">
        <f t="shared" si="662"/>
        <v>0</v>
      </c>
      <c r="T136" s="248">
        <f t="shared" si="658"/>
        <v>0</v>
      </c>
      <c r="U136" s="96">
        <f>SUM(U137:U139)</f>
        <v>0</v>
      </c>
      <c r="V136" s="78">
        <f>SUM(V137:V139)</f>
        <v>0</v>
      </c>
      <c r="W136" s="79">
        <f t="shared" ref="W136:AE136" si="663">SUM(W137:W139)</f>
        <v>0</v>
      </c>
      <c r="X136" s="301">
        <f t="shared" si="663"/>
        <v>0</v>
      </c>
      <c r="Y136" s="95">
        <f t="shared" si="663"/>
        <v>0</v>
      </c>
      <c r="Z136" s="78">
        <f t="shared" si="663"/>
        <v>0</v>
      </c>
      <c r="AA136" s="78">
        <f t="shared" si="663"/>
        <v>0</v>
      </c>
      <c r="AB136" s="78">
        <f t="shared" si="663"/>
        <v>0</v>
      </c>
      <c r="AC136" s="78">
        <f t="shared" si="663"/>
        <v>0</v>
      </c>
      <c r="AD136" s="78">
        <f t="shared" si="663"/>
        <v>0</v>
      </c>
      <c r="AE136" s="229">
        <f t="shared" si="663"/>
        <v>0</v>
      </c>
      <c r="AF136" s="262">
        <f t="shared" si="660"/>
        <v>0</v>
      </c>
      <c r="AG136" s="238">
        <f>SUM(AG137:AG139)</f>
        <v>0</v>
      </c>
      <c r="AH136" s="241">
        <f>SUM(AH137:AH139)</f>
        <v>0</v>
      </c>
      <c r="AI136" s="239">
        <f t="shared" ref="AI136:AQ136" si="664">SUM(AI137:AI139)</f>
        <v>0</v>
      </c>
      <c r="AJ136" s="303">
        <f t="shared" si="664"/>
        <v>0</v>
      </c>
      <c r="AK136" s="240">
        <f t="shared" si="664"/>
        <v>0</v>
      </c>
      <c r="AL136" s="241">
        <f t="shared" si="664"/>
        <v>0</v>
      </c>
      <c r="AM136" s="241">
        <f t="shared" si="664"/>
        <v>0</v>
      </c>
      <c r="AN136" s="241">
        <f t="shared" si="664"/>
        <v>0</v>
      </c>
      <c r="AO136" s="241">
        <f t="shared" si="664"/>
        <v>0</v>
      </c>
      <c r="AP136" s="241">
        <f t="shared" si="664"/>
        <v>0</v>
      </c>
      <c r="AQ136" s="242">
        <f t="shared" si="664"/>
        <v>0</v>
      </c>
      <c r="AR136" s="206"/>
      <c r="AS136" s="89"/>
      <c r="AT136" s="388"/>
      <c r="AU136" s="388"/>
      <c r="AV136" s="388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90"/>
      <c r="CA136" s="190"/>
      <c r="CB136" s="190"/>
      <c r="CC136" s="190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  <c r="CQ136" s="190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  <c r="DW136" s="190"/>
      <c r="DX136" s="190"/>
      <c r="DY136" s="190"/>
      <c r="DZ136" s="190"/>
      <c r="EA136" s="190"/>
      <c r="EB136" s="190"/>
      <c r="EC136" s="190"/>
      <c r="ED136" s="190"/>
      <c r="EE136" s="190"/>
      <c r="EF136" s="190"/>
    </row>
    <row r="137" spans="1:136" s="72" customFormat="1" ht="15.75" customHeight="1" x14ac:dyDescent="0.25">
      <c r="A137" s="230"/>
      <c r="B137" s="179"/>
      <c r="C137" s="179">
        <v>311</v>
      </c>
      <c r="D137" s="567" t="s">
        <v>1</v>
      </c>
      <c r="E137" s="567"/>
      <c r="F137" s="567"/>
      <c r="G137" s="567"/>
      <c r="H137" s="76">
        <f t="shared" si="656"/>
        <v>0</v>
      </c>
      <c r="I137" s="80"/>
      <c r="J137" s="94"/>
      <c r="K137" s="82"/>
      <c r="L137" s="302"/>
      <c r="M137" s="118"/>
      <c r="N137" s="81"/>
      <c r="O137" s="81"/>
      <c r="P137" s="81"/>
      <c r="Q137" s="81"/>
      <c r="R137" s="81"/>
      <c r="S137" s="82"/>
      <c r="T137" s="28">
        <f t="shared" si="658"/>
        <v>0</v>
      </c>
      <c r="U137" s="80"/>
      <c r="V137" s="94"/>
      <c r="W137" s="82"/>
      <c r="X137" s="302"/>
      <c r="Y137" s="118"/>
      <c r="Z137" s="81"/>
      <c r="AA137" s="81"/>
      <c r="AB137" s="81"/>
      <c r="AC137" s="81"/>
      <c r="AD137" s="81"/>
      <c r="AE137" s="82"/>
      <c r="AF137" s="109">
        <f t="shared" si="660"/>
        <v>0</v>
      </c>
      <c r="AG137" s="29">
        <f t="shared" ref="AG137:AG139" si="665">I137+U137</f>
        <v>0</v>
      </c>
      <c r="AH137" s="92">
        <f t="shared" ref="AH137:AH139" si="666">J137+V137</f>
        <v>0</v>
      </c>
      <c r="AI137" s="31">
        <f t="shared" ref="AI137:AI139" si="667">K137+W137</f>
        <v>0</v>
      </c>
      <c r="AJ137" s="326">
        <f t="shared" ref="AJ137:AJ139" si="668">L137+X137</f>
        <v>0</v>
      </c>
      <c r="AK137" s="290">
        <f t="shared" ref="AK137:AK139" si="669">M137+Y137</f>
        <v>0</v>
      </c>
      <c r="AL137" s="30">
        <f t="shared" ref="AL137:AL139" si="670">N137+Z137</f>
        <v>0</v>
      </c>
      <c r="AM137" s="30">
        <f t="shared" ref="AM137:AM139" si="671">O137+AA137</f>
        <v>0</v>
      </c>
      <c r="AN137" s="30">
        <f t="shared" ref="AN137:AN139" si="672">P137+AB137</f>
        <v>0</v>
      </c>
      <c r="AO137" s="30">
        <f t="shared" ref="AO137:AO139" si="673">Q137+AC137</f>
        <v>0</v>
      </c>
      <c r="AP137" s="30">
        <f t="shared" ref="AP137:AP139" si="674">R137+AD137</f>
        <v>0</v>
      </c>
      <c r="AQ137" s="31">
        <f t="shared" ref="AQ137:AQ139" si="675">S137+AE137</f>
        <v>0</v>
      </c>
      <c r="AR137" s="206"/>
      <c r="AS137" s="89"/>
      <c r="AT137" s="388"/>
      <c r="AU137" s="388"/>
      <c r="AV137" s="388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</row>
    <row r="138" spans="1:136" s="72" customFormat="1" ht="15.75" customHeight="1" x14ac:dyDescent="0.25">
      <c r="A138" s="230"/>
      <c r="B138" s="179"/>
      <c r="C138" s="179">
        <v>312</v>
      </c>
      <c r="D138" s="567" t="s">
        <v>2</v>
      </c>
      <c r="E138" s="567"/>
      <c r="F138" s="567"/>
      <c r="G138" s="568"/>
      <c r="H138" s="76">
        <f t="shared" si="656"/>
        <v>0</v>
      </c>
      <c r="I138" s="80"/>
      <c r="J138" s="94"/>
      <c r="K138" s="82"/>
      <c r="L138" s="302"/>
      <c r="M138" s="118"/>
      <c r="N138" s="81"/>
      <c r="O138" s="81"/>
      <c r="P138" s="81"/>
      <c r="Q138" s="81"/>
      <c r="R138" s="81"/>
      <c r="S138" s="82"/>
      <c r="T138" s="28">
        <f t="shared" si="658"/>
        <v>0</v>
      </c>
      <c r="U138" s="80"/>
      <c r="V138" s="94"/>
      <c r="W138" s="82"/>
      <c r="X138" s="302"/>
      <c r="Y138" s="118"/>
      <c r="Z138" s="81"/>
      <c r="AA138" s="81"/>
      <c r="AB138" s="81"/>
      <c r="AC138" s="81"/>
      <c r="AD138" s="81"/>
      <c r="AE138" s="82"/>
      <c r="AF138" s="109">
        <f t="shared" si="660"/>
        <v>0</v>
      </c>
      <c r="AG138" s="29">
        <f t="shared" si="665"/>
        <v>0</v>
      </c>
      <c r="AH138" s="92">
        <f t="shared" si="666"/>
        <v>0</v>
      </c>
      <c r="AI138" s="31">
        <f t="shared" si="667"/>
        <v>0</v>
      </c>
      <c r="AJ138" s="326">
        <f t="shared" si="668"/>
        <v>0</v>
      </c>
      <c r="AK138" s="290">
        <f t="shared" si="669"/>
        <v>0</v>
      </c>
      <c r="AL138" s="30">
        <f t="shared" si="670"/>
        <v>0</v>
      </c>
      <c r="AM138" s="30">
        <f t="shared" si="671"/>
        <v>0</v>
      </c>
      <c r="AN138" s="30">
        <f t="shared" si="672"/>
        <v>0</v>
      </c>
      <c r="AO138" s="30">
        <f t="shared" si="673"/>
        <v>0</v>
      </c>
      <c r="AP138" s="30">
        <f t="shared" si="674"/>
        <v>0</v>
      </c>
      <c r="AQ138" s="31">
        <f t="shared" si="675"/>
        <v>0</v>
      </c>
      <c r="AR138" s="206"/>
      <c r="AS138" s="190"/>
      <c r="AT138" s="190"/>
      <c r="AU138" s="190"/>
      <c r="AV138" s="190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</row>
    <row r="139" spans="1:136" s="72" customFormat="1" ht="15.75" customHeight="1" x14ac:dyDescent="0.25">
      <c r="A139" s="230"/>
      <c r="B139" s="179"/>
      <c r="C139" s="179">
        <v>313</v>
      </c>
      <c r="D139" s="567" t="s">
        <v>3</v>
      </c>
      <c r="E139" s="567"/>
      <c r="F139" s="567"/>
      <c r="G139" s="567"/>
      <c r="H139" s="76">
        <f t="shared" si="656"/>
        <v>0</v>
      </c>
      <c r="I139" s="80"/>
      <c r="J139" s="94"/>
      <c r="K139" s="82"/>
      <c r="L139" s="302"/>
      <c r="M139" s="118"/>
      <c r="N139" s="81"/>
      <c r="O139" s="81"/>
      <c r="P139" s="81"/>
      <c r="Q139" s="81"/>
      <c r="R139" s="81"/>
      <c r="S139" s="82"/>
      <c r="T139" s="28">
        <f t="shared" si="658"/>
        <v>0</v>
      </c>
      <c r="U139" s="80"/>
      <c r="V139" s="94"/>
      <c r="W139" s="82"/>
      <c r="X139" s="302"/>
      <c r="Y139" s="118"/>
      <c r="Z139" s="81"/>
      <c r="AA139" s="81"/>
      <c r="AB139" s="81"/>
      <c r="AC139" s="81"/>
      <c r="AD139" s="81"/>
      <c r="AE139" s="82"/>
      <c r="AF139" s="109">
        <f t="shared" si="660"/>
        <v>0</v>
      </c>
      <c r="AG139" s="29">
        <f t="shared" si="665"/>
        <v>0</v>
      </c>
      <c r="AH139" s="92">
        <f t="shared" si="666"/>
        <v>0</v>
      </c>
      <c r="AI139" s="31">
        <f t="shared" si="667"/>
        <v>0</v>
      </c>
      <c r="AJ139" s="326">
        <f t="shared" si="668"/>
        <v>0</v>
      </c>
      <c r="AK139" s="290">
        <f t="shared" si="669"/>
        <v>0</v>
      </c>
      <c r="AL139" s="30">
        <f t="shared" si="670"/>
        <v>0</v>
      </c>
      <c r="AM139" s="30">
        <f t="shared" si="671"/>
        <v>0</v>
      </c>
      <c r="AN139" s="30">
        <f t="shared" si="672"/>
        <v>0</v>
      </c>
      <c r="AO139" s="30">
        <f t="shared" si="673"/>
        <v>0</v>
      </c>
      <c r="AP139" s="30">
        <f t="shared" si="674"/>
        <v>0</v>
      </c>
      <c r="AQ139" s="31">
        <f t="shared" si="675"/>
        <v>0</v>
      </c>
      <c r="AR139" s="206"/>
      <c r="AS139" s="89"/>
      <c r="AT139" s="388"/>
      <c r="AU139" s="388"/>
      <c r="AV139" s="388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89"/>
      <c r="CQ139" s="89"/>
      <c r="CR139" s="89"/>
      <c r="CS139" s="89"/>
      <c r="CT139" s="89"/>
      <c r="CU139" s="89"/>
      <c r="CV139" s="89"/>
      <c r="CW139" s="89"/>
      <c r="CX139" s="89"/>
      <c r="CY139" s="89"/>
      <c r="CZ139" s="89"/>
      <c r="DA139" s="89"/>
      <c r="DB139" s="89"/>
      <c r="DC139" s="89"/>
      <c r="DD139" s="89"/>
      <c r="DE139" s="89"/>
      <c r="DF139" s="89"/>
      <c r="DG139" s="89"/>
      <c r="DH139" s="89"/>
      <c r="DI139" s="89"/>
      <c r="DJ139" s="89"/>
      <c r="DK139" s="89"/>
      <c r="DL139" s="89"/>
      <c r="DM139" s="89"/>
      <c r="DN139" s="89"/>
      <c r="DO139" s="89"/>
      <c r="DP139" s="89"/>
      <c r="DQ139" s="89"/>
      <c r="DR139" s="89"/>
      <c r="DS139" s="89"/>
      <c r="DT139" s="89"/>
      <c r="DU139" s="89"/>
      <c r="DV139" s="89"/>
      <c r="DW139" s="89"/>
      <c r="DX139" s="89"/>
      <c r="DY139" s="89"/>
      <c r="DZ139" s="89"/>
      <c r="EA139" s="89"/>
      <c r="EB139" s="89"/>
      <c r="EC139" s="89"/>
      <c r="ED139" s="89"/>
      <c r="EE139" s="89"/>
      <c r="EF139" s="89"/>
    </row>
    <row r="140" spans="1:136" s="73" customFormat="1" ht="15.75" customHeight="1" x14ac:dyDescent="0.25">
      <c r="A140" s="563">
        <v>32</v>
      </c>
      <c r="B140" s="564"/>
      <c r="C140" s="90"/>
      <c r="D140" s="565" t="s">
        <v>4</v>
      </c>
      <c r="E140" s="565"/>
      <c r="F140" s="565"/>
      <c r="G140" s="566"/>
      <c r="H140" s="75">
        <f t="shared" si="656"/>
        <v>0</v>
      </c>
      <c r="I140" s="77">
        <f>SUM(I141:I144)</f>
        <v>0</v>
      </c>
      <c r="J140" s="61">
        <f>SUM(J141:J144)</f>
        <v>0</v>
      </c>
      <c r="K140" s="79">
        <f t="shared" ref="K140:S140" si="676">SUM(K141:K144)</f>
        <v>0</v>
      </c>
      <c r="L140" s="301">
        <f t="shared" si="676"/>
        <v>0</v>
      </c>
      <c r="M140" s="95">
        <f t="shared" si="676"/>
        <v>0</v>
      </c>
      <c r="N140" s="78">
        <f t="shared" si="676"/>
        <v>0</v>
      </c>
      <c r="O140" s="78">
        <f t="shared" ref="O140" si="677">SUM(O141:O144)</f>
        <v>0</v>
      </c>
      <c r="P140" s="78">
        <f t="shared" si="676"/>
        <v>0</v>
      </c>
      <c r="Q140" s="78">
        <f t="shared" si="676"/>
        <v>0</v>
      </c>
      <c r="R140" s="78">
        <f t="shared" si="676"/>
        <v>0</v>
      </c>
      <c r="S140" s="79">
        <f t="shared" si="676"/>
        <v>0</v>
      </c>
      <c r="T140" s="237">
        <f t="shared" si="658"/>
        <v>0</v>
      </c>
      <c r="U140" s="77">
        <f>SUM(U141:U144)</f>
        <v>0</v>
      </c>
      <c r="V140" s="61">
        <f>SUM(V141:V144)</f>
        <v>0</v>
      </c>
      <c r="W140" s="79">
        <f t="shared" ref="W140:AE140" si="678">SUM(W141:W144)</f>
        <v>0</v>
      </c>
      <c r="X140" s="301">
        <f t="shared" si="678"/>
        <v>0</v>
      </c>
      <c r="Y140" s="95">
        <f t="shared" si="678"/>
        <v>0</v>
      </c>
      <c r="Z140" s="78">
        <f t="shared" si="678"/>
        <v>0</v>
      </c>
      <c r="AA140" s="78">
        <f t="shared" ref="AA140" si="679">SUM(AA141:AA144)</f>
        <v>0</v>
      </c>
      <c r="AB140" s="78">
        <f t="shared" si="678"/>
        <v>0</v>
      </c>
      <c r="AC140" s="78">
        <f t="shared" si="678"/>
        <v>0</v>
      </c>
      <c r="AD140" s="78">
        <f t="shared" si="678"/>
        <v>0</v>
      </c>
      <c r="AE140" s="79">
        <f t="shared" si="678"/>
        <v>0</v>
      </c>
      <c r="AF140" s="262">
        <f t="shared" si="660"/>
        <v>0</v>
      </c>
      <c r="AG140" s="315">
        <f>SUM(AG141:AG144)</f>
        <v>0</v>
      </c>
      <c r="AH140" s="263">
        <f>SUM(AH141:AH144)</f>
        <v>0</v>
      </c>
      <c r="AI140" s="239">
        <f t="shared" ref="AI140:AQ140" si="680">SUM(AI141:AI144)</f>
        <v>0</v>
      </c>
      <c r="AJ140" s="303">
        <f t="shared" si="680"/>
        <v>0</v>
      </c>
      <c r="AK140" s="240">
        <f t="shared" si="680"/>
        <v>0</v>
      </c>
      <c r="AL140" s="241">
        <f t="shared" si="680"/>
        <v>0</v>
      </c>
      <c r="AM140" s="241">
        <f t="shared" ref="AM140" si="681">SUM(AM141:AM144)</f>
        <v>0</v>
      </c>
      <c r="AN140" s="241">
        <f t="shared" si="680"/>
        <v>0</v>
      </c>
      <c r="AO140" s="241">
        <f t="shared" si="680"/>
        <v>0</v>
      </c>
      <c r="AP140" s="241">
        <f t="shared" si="680"/>
        <v>0</v>
      </c>
      <c r="AQ140" s="239">
        <f t="shared" si="680"/>
        <v>0</v>
      </c>
      <c r="AR140" s="206"/>
      <c r="AS140" s="108"/>
      <c r="AT140" s="194"/>
      <c r="AU140" s="194"/>
      <c r="AV140" s="194"/>
      <c r="AW140" s="190"/>
      <c r="AX140" s="190"/>
      <c r="AY140" s="190"/>
      <c r="AZ140" s="190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190"/>
      <c r="CA140" s="190"/>
      <c r="CB140" s="190"/>
      <c r="CC140" s="190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  <c r="DW140" s="190"/>
      <c r="DX140" s="190"/>
      <c r="DY140" s="190"/>
      <c r="DZ140" s="190"/>
      <c r="EA140" s="190"/>
      <c r="EB140" s="190"/>
      <c r="EC140" s="190"/>
      <c r="ED140" s="190"/>
      <c r="EE140" s="190"/>
      <c r="EF140" s="190"/>
    </row>
    <row r="141" spans="1:136" s="72" customFormat="1" ht="15.75" customHeight="1" x14ac:dyDescent="0.25">
      <c r="A141" s="230"/>
      <c r="B141" s="179"/>
      <c r="C141" s="179">
        <v>321</v>
      </c>
      <c r="D141" s="567" t="s">
        <v>5</v>
      </c>
      <c r="E141" s="567"/>
      <c r="F141" s="567"/>
      <c r="G141" s="567"/>
      <c r="H141" s="76">
        <f t="shared" si="656"/>
        <v>0</v>
      </c>
      <c r="I141" s="80"/>
      <c r="J141" s="94"/>
      <c r="K141" s="82"/>
      <c r="L141" s="302"/>
      <c r="M141" s="118"/>
      <c r="N141" s="81"/>
      <c r="O141" s="81"/>
      <c r="P141" s="81"/>
      <c r="Q141" s="81"/>
      <c r="R141" s="81"/>
      <c r="S141" s="82"/>
      <c r="T141" s="28">
        <f t="shared" si="658"/>
        <v>0</v>
      </c>
      <c r="U141" s="80"/>
      <c r="V141" s="94"/>
      <c r="W141" s="82"/>
      <c r="X141" s="302"/>
      <c r="Y141" s="118"/>
      <c r="Z141" s="81"/>
      <c r="AA141" s="81"/>
      <c r="AB141" s="81"/>
      <c r="AC141" s="81"/>
      <c r="AD141" s="81"/>
      <c r="AE141" s="82"/>
      <c r="AF141" s="109">
        <f t="shared" si="660"/>
        <v>0</v>
      </c>
      <c r="AG141" s="29">
        <f t="shared" ref="AG141:AG144" si="682">I141+U141</f>
        <v>0</v>
      </c>
      <c r="AH141" s="92">
        <f t="shared" ref="AH141:AH144" si="683">J141+V141</f>
        <v>0</v>
      </c>
      <c r="AI141" s="31">
        <f t="shared" ref="AI141:AI144" si="684">K141+W141</f>
        <v>0</v>
      </c>
      <c r="AJ141" s="326">
        <f t="shared" ref="AJ141:AJ144" si="685">L141+X141</f>
        <v>0</v>
      </c>
      <c r="AK141" s="290">
        <f t="shared" ref="AK141:AK144" si="686">M141+Y141</f>
        <v>0</v>
      </c>
      <c r="AL141" s="30">
        <f t="shared" ref="AL141:AL144" si="687">N141+Z141</f>
        <v>0</v>
      </c>
      <c r="AM141" s="30">
        <f t="shared" ref="AM141:AM144" si="688">O141+AA141</f>
        <v>0</v>
      </c>
      <c r="AN141" s="30">
        <f t="shared" ref="AN141:AN144" si="689">P141+AB141</f>
        <v>0</v>
      </c>
      <c r="AO141" s="30">
        <f t="shared" ref="AO141:AO144" si="690">Q141+AC141</f>
        <v>0</v>
      </c>
      <c r="AP141" s="30">
        <f t="shared" ref="AP141:AP144" si="691">R141+AD141</f>
        <v>0</v>
      </c>
      <c r="AQ141" s="31">
        <f t="shared" ref="AQ141:AQ143" si="692">S141+AE141</f>
        <v>0</v>
      </c>
      <c r="AR141" s="206"/>
      <c r="AS141" s="89"/>
      <c r="AT141" s="388"/>
      <c r="AU141" s="388"/>
      <c r="AV141" s="388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89"/>
      <c r="CQ141" s="89"/>
      <c r="CR141" s="89"/>
      <c r="CS141" s="89"/>
      <c r="CT141" s="89"/>
      <c r="CU141" s="89"/>
      <c r="CV141" s="89"/>
      <c r="CW141" s="89"/>
      <c r="CX141" s="89"/>
      <c r="CY141" s="89"/>
      <c r="CZ141" s="89"/>
      <c r="DA141" s="89"/>
      <c r="DB141" s="89"/>
      <c r="DC141" s="89"/>
      <c r="DD141" s="89"/>
      <c r="DE141" s="89"/>
      <c r="DF141" s="89"/>
      <c r="DG141" s="89"/>
      <c r="DH141" s="89"/>
      <c r="DI141" s="89"/>
      <c r="DJ141" s="89"/>
      <c r="DK141" s="89"/>
      <c r="DL141" s="89"/>
      <c r="DM141" s="89"/>
      <c r="DN141" s="89"/>
      <c r="DO141" s="89"/>
      <c r="DP141" s="89"/>
      <c r="DQ141" s="89"/>
      <c r="DR141" s="89"/>
      <c r="DS141" s="89"/>
      <c r="DT141" s="89"/>
      <c r="DU141" s="89"/>
      <c r="DV141" s="89"/>
      <c r="DW141" s="89"/>
      <c r="DX141" s="89"/>
      <c r="DY141" s="89"/>
      <c r="DZ141" s="89"/>
      <c r="EA141" s="89"/>
      <c r="EB141" s="89"/>
      <c r="EC141" s="89"/>
      <c r="ED141" s="89"/>
      <c r="EE141" s="89"/>
      <c r="EF141" s="89"/>
    </row>
    <row r="142" spans="1:136" s="72" customFormat="1" ht="15.75" customHeight="1" x14ac:dyDescent="0.25">
      <c r="A142" s="230"/>
      <c r="B142" s="179"/>
      <c r="C142" s="179">
        <v>322</v>
      </c>
      <c r="D142" s="567" t="s">
        <v>6</v>
      </c>
      <c r="E142" s="567"/>
      <c r="F142" s="567"/>
      <c r="G142" s="567"/>
      <c r="H142" s="76">
        <f t="shared" si="656"/>
        <v>0</v>
      </c>
      <c r="I142" s="80"/>
      <c r="J142" s="94"/>
      <c r="K142" s="82"/>
      <c r="L142" s="302"/>
      <c r="M142" s="118"/>
      <c r="N142" s="81"/>
      <c r="O142" s="81"/>
      <c r="P142" s="81"/>
      <c r="Q142" s="81"/>
      <c r="R142" s="81"/>
      <c r="S142" s="82"/>
      <c r="T142" s="28">
        <f t="shared" si="658"/>
        <v>0</v>
      </c>
      <c r="U142" s="80"/>
      <c r="V142" s="94"/>
      <c r="W142" s="82"/>
      <c r="X142" s="302"/>
      <c r="Y142" s="118"/>
      <c r="Z142" s="81"/>
      <c r="AA142" s="81"/>
      <c r="AB142" s="81"/>
      <c r="AC142" s="81"/>
      <c r="AD142" s="81"/>
      <c r="AE142" s="82"/>
      <c r="AF142" s="109">
        <f t="shared" si="660"/>
        <v>0</v>
      </c>
      <c r="AG142" s="29">
        <f t="shared" si="682"/>
        <v>0</v>
      </c>
      <c r="AH142" s="92">
        <f t="shared" si="683"/>
        <v>0</v>
      </c>
      <c r="AI142" s="31">
        <f t="shared" si="684"/>
        <v>0</v>
      </c>
      <c r="AJ142" s="326">
        <f t="shared" si="685"/>
        <v>0</v>
      </c>
      <c r="AK142" s="290">
        <f t="shared" si="686"/>
        <v>0</v>
      </c>
      <c r="AL142" s="30">
        <f t="shared" si="687"/>
        <v>0</v>
      </c>
      <c r="AM142" s="30">
        <f t="shared" si="688"/>
        <v>0</v>
      </c>
      <c r="AN142" s="30">
        <f t="shared" si="689"/>
        <v>0</v>
      </c>
      <c r="AO142" s="30">
        <f t="shared" si="690"/>
        <v>0</v>
      </c>
      <c r="AP142" s="30">
        <f t="shared" si="691"/>
        <v>0</v>
      </c>
      <c r="AQ142" s="31">
        <f t="shared" si="692"/>
        <v>0</v>
      </c>
      <c r="AR142" s="206"/>
      <c r="AS142" s="89"/>
      <c r="AT142" s="388"/>
      <c r="AU142" s="388"/>
      <c r="AV142" s="388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89"/>
      <c r="CQ142" s="89"/>
      <c r="CR142" s="89"/>
      <c r="CS142" s="89"/>
      <c r="CT142" s="89"/>
      <c r="CU142" s="89"/>
      <c r="CV142" s="89"/>
      <c r="CW142" s="89"/>
      <c r="CX142" s="89"/>
      <c r="CY142" s="89"/>
      <c r="CZ142" s="89"/>
      <c r="DA142" s="89"/>
      <c r="DB142" s="89"/>
      <c r="DC142" s="89"/>
      <c r="DD142" s="89"/>
      <c r="DE142" s="89"/>
      <c r="DF142" s="89"/>
      <c r="DG142" s="89"/>
      <c r="DH142" s="89"/>
      <c r="DI142" s="89"/>
      <c r="DJ142" s="89"/>
      <c r="DK142" s="89"/>
      <c r="DL142" s="89"/>
      <c r="DM142" s="89"/>
      <c r="DN142" s="89"/>
      <c r="DO142" s="89"/>
      <c r="DP142" s="89"/>
      <c r="DQ142" s="89"/>
      <c r="DR142" s="89"/>
      <c r="DS142" s="89"/>
      <c r="DT142" s="89"/>
      <c r="DU142" s="89"/>
      <c r="DV142" s="89"/>
      <c r="DW142" s="89"/>
      <c r="DX142" s="89"/>
      <c r="DY142" s="89"/>
      <c r="DZ142" s="89"/>
      <c r="EA142" s="89"/>
      <c r="EB142" s="89"/>
      <c r="EC142" s="89"/>
      <c r="ED142" s="89"/>
      <c r="EE142" s="89"/>
      <c r="EF142" s="89"/>
    </row>
    <row r="143" spans="1:136" s="72" customFormat="1" ht="15.75" customHeight="1" x14ac:dyDescent="0.25">
      <c r="A143" s="230"/>
      <c r="B143" s="179"/>
      <c r="C143" s="179">
        <v>323</v>
      </c>
      <c r="D143" s="567" t="s">
        <v>7</v>
      </c>
      <c r="E143" s="567"/>
      <c r="F143" s="567"/>
      <c r="G143" s="567"/>
      <c r="H143" s="76">
        <f>SUM(I143:S143)</f>
        <v>0</v>
      </c>
      <c r="I143" s="80"/>
      <c r="J143" s="94"/>
      <c r="K143" s="82"/>
      <c r="L143" s="302"/>
      <c r="M143" s="118"/>
      <c r="N143" s="81"/>
      <c r="O143" s="81"/>
      <c r="P143" s="81"/>
      <c r="Q143" s="81"/>
      <c r="R143" s="81"/>
      <c r="S143" s="82"/>
      <c r="T143" s="28">
        <f>SUM(U143:AE143)</f>
        <v>0</v>
      </c>
      <c r="U143" s="80"/>
      <c r="V143" s="94"/>
      <c r="W143" s="82"/>
      <c r="X143" s="302"/>
      <c r="Y143" s="118"/>
      <c r="Z143" s="81"/>
      <c r="AA143" s="81"/>
      <c r="AB143" s="81"/>
      <c r="AC143" s="81"/>
      <c r="AD143" s="81"/>
      <c r="AE143" s="82"/>
      <c r="AF143" s="109">
        <f>SUM(AG143:AQ143)</f>
        <v>0</v>
      </c>
      <c r="AG143" s="29">
        <f t="shared" si="682"/>
        <v>0</v>
      </c>
      <c r="AH143" s="92">
        <f t="shared" si="683"/>
        <v>0</v>
      </c>
      <c r="AI143" s="31">
        <f t="shared" si="684"/>
        <v>0</v>
      </c>
      <c r="AJ143" s="326">
        <f t="shared" si="685"/>
        <v>0</v>
      </c>
      <c r="AK143" s="290">
        <f t="shared" si="686"/>
        <v>0</v>
      </c>
      <c r="AL143" s="30">
        <f t="shared" si="687"/>
        <v>0</v>
      </c>
      <c r="AM143" s="30">
        <f t="shared" si="688"/>
        <v>0</v>
      </c>
      <c r="AN143" s="30">
        <f t="shared" si="689"/>
        <v>0</v>
      </c>
      <c r="AO143" s="30">
        <f t="shared" si="690"/>
        <v>0</v>
      </c>
      <c r="AP143" s="30">
        <f t="shared" si="691"/>
        <v>0</v>
      </c>
      <c r="AQ143" s="31">
        <f t="shared" si="692"/>
        <v>0</v>
      </c>
      <c r="AR143" s="206"/>
      <c r="AS143" s="190"/>
      <c r="AT143" s="190"/>
      <c r="AU143" s="190"/>
      <c r="AV143" s="190"/>
      <c r="AW143" s="89"/>
      <c r="AX143" s="89"/>
      <c r="AY143" s="89"/>
      <c r="AZ143" s="89"/>
      <c r="BA143" s="89"/>
      <c r="BB143" s="89"/>
      <c r="BC143" s="89"/>
      <c r="BD143" s="89"/>
      <c r="BE143" s="89"/>
      <c r="BF143" s="89"/>
      <c r="BG143" s="89"/>
      <c r="BH143" s="89"/>
      <c r="BI143" s="89"/>
      <c r="BJ143" s="89"/>
      <c r="BK143" s="89"/>
      <c r="BL143" s="89"/>
      <c r="BM143" s="89"/>
      <c r="BN143" s="89"/>
      <c r="BO143" s="89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  <c r="CO143" s="89"/>
      <c r="CP143" s="89"/>
      <c r="CQ143" s="89"/>
      <c r="CR143" s="89"/>
      <c r="CS143" s="89"/>
      <c r="CT143" s="89"/>
      <c r="CU143" s="89"/>
      <c r="CV143" s="89"/>
      <c r="CW143" s="89"/>
      <c r="CX143" s="89"/>
      <c r="CY143" s="89"/>
      <c r="CZ143" s="89"/>
      <c r="DA143" s="89"/>
      <c r="DB143" s="89"/>
      <c r="DC143" s="89"/>
      <c r="DD143" s="89"/>
      <c r="DE143" s="89"/>
      <c r="DF143" s="89"/>
      <c r="DG143" s="89"/>
      <c r="DH143" s="89"/>
      <c r="DI143" s="89"/>
      <c r="DJ143" s="89"/>
      <c r="DK143" s="89"/>
      <c r="DL143" s="89"/>
      <c r="DM143" s="89"/>
      <c r="DN143" s="89"/>
      <c r="DO143" s="89"/>
      <c r="DP143" s="89"/>
      <c r="DQ143" s="89"/>
      <c r="DR143" s="89"/>
      <c r="DS143" s="89"/>
      <c r="DT143" s="89"/>
      <c r="DU143" s="89"/>
      <c r="DV143" s="89"/>
      <c r="DW143" s="89"/>
      <c r="DX143" s="89"/>
      <c r="DY143" s="89"/>
      <c r="DZ143" s="89"/>
      <c r="EA143" s="89"/>
      <c r="EB143" s="89"/>
      <c r="EC143" s="89"/>
      <c r="ED143" s="89"/>
      <c r="EE143" s="89"/>
      <c r="EF143" s="89"/>
    </row>
    <row r="144" spans="1:136" s="72" customFormat="1" ht="15.75" customHeight="1" x14ac:dyDescent="0.25">
      <c r="A144" s="230"/>
      <c r="B144" s="179"/>
      <c r="C144" s="179">
        <v>329</v>
      </c>
      <c r="D144" s="567" t="s">
        <v>8</v>
      </c>
      <c r="E144" s="567"/>
      <c r="F144" s="567"/>
      <c r="G144" s="568"/>
      <c r="H144" s="76">
        <f t="shared" ref="H144:H145" si="693">SUM(I144:S144)</f>
        <v>0</v>
      </c>
      <c r="I144" s="80"/>
      <c r="J144" s="94"/>
      <c r="K144" s="82"/>
      <c r="L144" s="302"/>
      <c r="M144" s="118"/>
      <c r="N144" s="81"/>
      <c r="O144" s="81"/>
      <c r="P144" s="81"/>
      <c r="Q144" s="81"/>
      <c r="R144" s="81"/>
      <c r="S144" s="82"/>
      <c r="T144" s="28">
        <f t="shared" ref="T144:T145" si="694">SUM(U144:AE144)</f>
        <v>0</v>
      </c>
      <c r="U144" s="80"/>
      <c r="V144" s="94"/>
      <c r="W144" s="82"/>
      <c r="X144" s="302"/>
      <c r="Y144" s="118"/>
      <c r="Z144" s="81"/>
      <c r="AA144" s="81"/>
      <c r="AB144" s="81"/>
      <c r="AC144" s="81"/>
      <c r="AD144" s="81"/>
      <c r="AE144" s="82"/>
      <c r="AF144" s="109">
        <f t="shared" ref="AF144:AF145" si="695">SUM(AG144:AQ144)</f>
        <v>0</v>
      </c>
      <c r="AG144" s="29">
        <f t="shared" si="682"/>
        <v>0</v>
      </c>
      <c r="AH144" s="92">
        <f t="shared" si="683"/>
        <v>0</v>
      </c>
      <c r="AI144" s="31">
        <f t="shared" si="684"/>
        <v>0</v>
      </c>
      <c r="AJ144" s="326">
        <f t="shared" si="685"/>
        <v>0</v>
      </c>
      <c r="AK144" s="290">
        <f t="shared" si="686"/>
        <v>0</v>
      </c>
      <c r="AL144" s="30">
        <f t="shared" si="687"/>
        <v>0</v>
      </c>
      <c r="AM144" s="30">
        <f t="shared" si="688"/>
        <v>0</v>
      </c>
      <c r="AN144" s="30">
        <f t="shared" si="689"/>
        <v>0</v>
      </c>
      <c r="AO144" s="30">
        <f t="shared" si="690"/>
        <v>0</v>
      </c>
      <c r="AP144" s="30">
        <f t="shared" si="691"/>
        <v>0</v>
      </c>
      <c r="AQ144" s="31">
        <f>S144+AE144</f>
        <v>0</v>
      </c>
      <c r="AR144" s="206"/>
      <c r="AS144" s="190"/>
      <c r="AT144" s="190"/>
      <c r="AU144" s="190"/>
      <c r="AV144" s="190"/>
      <c r="AW144" s="89"/>
      <c r="AX144" s="89"/>
      <c r="AY144" s="89"/>
      <c r="AZ144" s="89"/>
      <c r="BA144" s="89"/>
      <c r="BB144" s="89"/>
      <c r="BC144" s="89"/>
      <c r="BD144" s="89"/>
      <c r="BE144" s="89"/>
      <c r="BF144" s="89"/>
      <c r="BG144" s="89"/>
      <c r="BH144" s="89"/>
      <c r="BI144" s="89"/>
      <c r="BJ144" s="89"/>
      <c r="BK144" s="89"/>
      <c r="BL144" s="89"/>
      <c r="BM144" s="89"/>
      <c r="BN144" s="89"/>
      <c r="BO144" s="89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</row>
    <row r="145" spans="1:136" s="74" customFormat="1" ht="25.5" customHeight="1" x14ac:dyDescent="0.25">
      <c r="A145" s="436">
        <v>4</v>
      </c>
      <c r="B145" s="66"/>
      <c r="C145" s="66"/>
      <c r="D145" s="574" t="s">
        <v>17</v>
      </c>
      <c r="E145" s="574"/>
      <c r="F145" s="574"/>
      <c r="G145" s="575"/>
      <c r="H145" s="75">
        <f t="shared" si="693"/>
        <v>0</v>
      </c>
      <c r="I145" s="77">
        <f>I146</f>
        <v>0</v>
      </c>
      <c r="J145" s="61">
        <f>J146</f>
        <v>0</v>
      </c>
      <c r="K145" s="79">
        <f t="shared" ref="K145:AI146" si="696">K146</f>
        <v>0</v>
      </c>
      <c r="L145" s="301">
        <f t="shared" si="696"/>
        <v>0</v>
      </c>
      <c r="M145" s="95">
        <f t="shared" si="696"/>
        <v>0</v>
      </c>
      <c r="N145" s="78">
        <f t="shared" si="696"/>
        <v>0</v>
      </c>
      <c r="O145" s="78">
        <f t="shared" si="696"/>
        <v>0</v>
      </c>
      <c r="P145" s="78">
        <f t="shared" si="696"/>
        <v>0</v>
      </c>
      <c r="Q145" s="78">
        <f t="shared" si="696"/>
        <v>0</v>
      </c>
      <c r="R145" s="78">
        <f t="shared" si="696"/>
        <v>0</v>
      </c>
      <c r="S145" s="79">
        <f t="shared" si="696"/>
        <v>0</v>
      </c>
      <c r="T145" s="237">
        <f t="shared" si="694"/>
        <v>0</v>
      </c>
      <c r="U145" s="77">
        <f>U146</f>
        <v>0</v>
      </c>
      <c r="V145" s="61">
        <f>V146</f>
        <v>0</v>
      </c>
      <c r="W145" s="79">
        <f t="shared" si="696"/>
        <v>0</v>
      </c>
      <c r="X145" s="301">
        <f t="shared" si="696"/>
        <v>0</v>
      </c>
      <c r="Y145" s="95">
        <f t="shared" si="696"/>
        <v>0</v>
      </c>
      <c r="Z145" s="78">
        <f t="shared" si="696"/>
        <v>0</v>
      </c>
      <c r="AA145" s="78">
        <f t="shared" si="696"/>
        <v>0</v>
      </c>
      <c r="AB145" s="78">
        <f t="shared" si="696"/>
        <v>0</v>
      </c>
      <c r="AC145" s="78">
        <f t="shared" si="696"/>
        <v>0</v>
      </c>
      <c r="AD145" s="78">
        <f t="shared" si="696"/>
        <v>0</v>
      </c>
      <c r="AE145" s="79">
        <f t="shared" si="696"/>
        <v>0</v>
      </c>
      <c r="AF145" s="262">
        <f t="shared" si="695"/>
        <v>0</v>
      </c>
      <c r="AG145" s="315">
        <f>AG146</f>
        <v>0</v>
      </c>
      <c r="AH145" s="263">
        <f>AH146</f>
        <v>0</v>
      </c>
      <c r="AI145" s="239">
        <f t="shared" si="696"/>
        <v>0</v>
      </c>
      <c r="AJ145" s="303">
        <f t="shared" ref="AI145:AQ146" si="697">AJ146</f>
        <v>0</v>
      </c>
      <c r="AK145" s="240">
        <f t="shared" si="697"/>
        <v>0</v>
      </c>
      <c r="AL145" s="241">
        <f t="shared" si="697"/>
        <v>0</v>
      </c>
      <c r="AM145" s="241">
        <f t="shared" si="697"/>
        <v>0</v>
      </c>
      <c r="AN145" s="241">
        <f t="shared" si="697"/>
        <v>0</v>
      </c>
      <c r="AO145" s="241">
        <f t="shared" si="697"/>
        <v>0</v>
      </c>
      <c r="AP145" s="241">
        <f t="shared" si="697"/>
        <v>0</v>
      </c>
      <c r="AQ145" s="239">
        <f t="shared" si="697"/>
        <v>0</v>
      </c>
      <c r="AR145" s="206"/>
      <c r="AS145" s="89"/>
      <c r="AT145" s="388"/>
      <c r="AU145" s="388"/>
      <c r="AV145" s="388"/>
      <c r="AW145" s="62"/>
      <c r="AX145" s="62"/>
      <c r="AY145" s="62"/>
      <c r="AZ145" s="62"/>
      <c r="BA145" s="192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2"/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2"/>
      <c r="CA145" s="192"/>
      <c r="CB145" s="192"/>
      <c r="CC145" s="192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2"/>
      <c r="CO145" s="192"/>
      <c r="CP145" s="192"/>
      <c r="CQ145" s="192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2"/>
      <c r="DC145" s="192"/>
      <c r="DD145" s="192"/>
      <c r="DE145" s="192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2"/>
      <c r="DQ145" s="192"/>
      <c r="DR145" s="192"/>
      <c r="DS145" s="192"/>
      <c r="DT145" s="192"/>
      <c r="DU145" s="192"/>
      <c r="DV145" s="192"/>
      <c r="DW145" s="192"/>
      <c r="DX145" s="192"/>
      <c r="DY145" s="192"/>
      <c r="DZ145" s="192"/>
      <c r="EA145" s="192"/>
      <c r="EB145" s="192"/>
      <c r="EC145" s="192"/>
      <c r="ED145" s="192"/>
      <c r="EE145" s="192"/>
      <c r="EF145" s="192"/>
    </row>
    <row r="146" spans="1:136" s="73" customFormat="1" ht="24.75" customHeight="1" x14ac:dyDescent="0.25">
      <c r="A146" s="563">
        <v>42</v>
      </c>
      <c r="B146" s="564"/>
      <c r="C146" s="437"/>
      <c r="D146" s="565" t="s">
        <v>45</v>
      </c>
      <c r="E146" s="565"/>
      <c r="F146" s="565"/>
      <c r="G146" s="566"/>
      <c r="H146" s="75">
        <f>SUM(I146:S146)</f>
        <v>0</v>
      </c>
      <c r="I146" s="77">
        <f>I147</f>
        <v>0</v>
      </c>
      <c r="J146" s="61">
        <f>J147</f>
        <v>0</v>
      </c>
      <c r="K146" s="79">
        <f t="shared" si="696"/>
        <v>0</v>
      </c>
      <c r="L146" s="301">
        <f t="shared" si="696"/>
        <v>0</v>
      </c>
      <c r="M146" s="95">
        <f t="shared" si="696"/>
        <v>0</v>
      </c>
      <c r="N146" s="78">
        <f t="shared" si="696"/>
        <v>0</v>
      </c>
      <c r="O146" s="78">
        <f t="shared" si="696"/>
        <v>0</v>
      </c>
      <c r="P146" s="78">
        <f t="shared" si="696"/>
        <v>0</v>
      </c>
      <c r="Q146" s="78">
        <f t="shared" si="696"/>
        <v>0</v>
      </c>
      <c r="R146" s="78">
        <f t="shared" si="696"/>
        <v>0</v>
      </c>
      <c r="S146" s="79">
        <f t="shared" si="696"/>
        <v>0</v>
      </c>
      <c r="T146" s="237">
        <f>SUM(U146:AE146)</f>
        <v>0</v>
      </c>
      <c r="U146" s="77">
        <f>U147</f>
        <v>0</v>
      </c>
      <c r="V146" s="61">
        <f>V147</f>
        <v>0</v>
      </c>
      <c r="W146" s="79">
        <f t="shared" si="696"/>
        <v>0</v>
      </c>
      <c r="X146" s="301">
        <f t="shared" si="696"/>
        <v>0</v>
      </c>
      <c r="Y146" s="95">
        <f t="shared" si="696"/>
        <v>0</v>
      </c>
      <c r="Z146" s="78">
        <f t="shared" si="696"/>
        <v>0</v>
      </c>
      <c r="AA146" s="78">
        <f t="shared" si="696"/>
        <v>0</v>
      </c>
      <c r="AB146" s="78">
        <f t="shared" si="696"/>
        <v>0</v>
      </c>
      <c r="AC146" s="78">
        <f t="shared" si="696"/>
        <v>0</v>
      </c>
      <c r="AD146" s="78">
        <f t="shared" si="696"/>
        <v>0</v>
      </c>
      <c r="AE146" s="79">
        <f t="shared" si="696"/>
        <v>0</v>
      </c>
      <c r="AF146" s="262">
        <f>SUM(AG146:AQ146)</f>
        <v>0</v>
      </c>
      <c r="AG146" s="315">
        <f>AG147</f>
        <v>0</v>
      </c>
      <c r="AH146" s="263">
        <f>AH147</f>
        <v>0</v>
      </c>
      <c r="AI146" s="239">
        <f t="shared" si="697"/>
        <v>0</v>
      </c>
      <c r="AJ146" s="303">
        <f t="shared" si="697"/>
        <v>0</v>
      </c>
      <c r="AK146" s="240">
        <f t="shared" si="697"/>
        <v>0</v>
      </c>
      <c r="AL146" s="241">
        <f t="shared" si="697"/>
        <v>0</v>
      </c>
      <c r="AM146" s="241">
        <f t="shared" si="697"/>
        <v>0</v>
      </c>
      <c r="AN146" s="241">
        <f t="shared" si="697"/>
        <v>0</v>
      </c>
      <c r="AO146" s="241">
        <f t="shared" si="697"/>
        <v>0</v>
      </c>
      <c r="AP146" s="241">
        <f t="shared" si="697"/>
        <v>0</v>
      </c>
      <c r="AQ146" s="239">
        <f t="shared" si="697"/>
        <v>0</v>
      </c>
      <c r="AR146" s="206"/>
      <c r="AS146" s="89"/>
      <c r="AT146" s="388"/>
      <c r="AU146" s="388"/>
      <c r="AV146" s="388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0"/>
      <c r="DX146" s="190"/>
      <c r="DY146" s="190"/>
      <c r="DZ146" s="190"/>
      <c r="EA146" s="190"/>
      <c r="EB146" s="190"/>
      <c r="EC146" s="190"/>
      <c r="ED146" s="190"/>
      <c r="EE146" s="190"/>
      <c r="EF146" s="190"/>
    </row>
    <row r="147" spans="1:136" s="72" customFormat="1" ht="15" x14ac:dyDescent="0.25">
      <c r="A147" s="230"/>
      <c r="B147" s="179"/>
      <c r="C147" s="179">
        <v>422</v>
      </c>
      <c r="D147" s="567" t="s">
        <v>11</v>
      </c>
      <c r="E147" s="567"/>
      <c r="F147" s="567"/>
      <c r="G147" s="568"/>
      <c r="H147" s="76">
        <f>SUM(I147:S147)</f>
        <v>0</v>
      </c>
      <c r="I147" s="80"/>
      <c r="J147" s="94"/>
      <c r="K147" s="82"/>
      <c r="L147" s="302"/>
      <c r="M147" s="118"/>
      <c r="N147" s="81"/>
      <c r="O147" s="81"/>
      <c r="P147" s="81"/>
      <c r="Q147" s="81"/>
      <c r="R147" s="81"/>
      <c r="S147" s="82"/>
      <c r="T147" s="28">
        <f>SUM(U147:AE147)</f>
        <v>0</v>
      </c>
      <c r="U147" s="80"/>
      <c r="V147" s="94"/>
      <c r="W147" s="82"/>
      <c r="X147" s="302"/>
      <c r="Y147" s="118"/>
      <c r="Z147" s="81"/>
      <c r="AA147" s="81"/>
      <c r="AB147" s="81"/>
      <c r="AC147" s="81"/>
      <c r="AD147" s="81"/>
      <c r="AE147" s="82"/>
      <c r="AF147" s="109">
        <f>SUM(AG147:AQ147)</f>
        <v>0</v>
      </c>
      <c r="AG147" s="29">
        <f t="shared" ref="AG147" si="698">I147+U147</f>
        <v>0</v>
      </c>
      <c r="AH147" s="92">
        <f t="shared" ref="AH147" si="699">J147+V147</f>
        <v>0</v>
      </c>
      <c r="AI147" s="31">
        <f t="shared" ref="AI147" si="700">K147+W147</f>
        <v>0</v>
      </c>
      <c r="AJ147" s="326">
        <f t="shared" ref="AJ147" si="701">L147+X147</f>
        <v>0</v>
      </c>
      <c r="AK147" s="290">
        <f t="shared" ref="AK147" si="702">M147+Y147</f>
        <v>0</v>
      </c>
      <c r="AL147" s="30">
        <f t="shared" ref="AL147" si="703">N147+Z147</f>
        <v>0</v>
      </c>
      <c r="AM147" s="30">
        <f t="shared" ref="AM147" si="704">O147+AA147</f>
        <v>0</v>
      </c>
      <c r="AN147" s="30">
        <f t="shared" ref="AN147" si="705">P147+AB147</f>
        <v>0</v>
      </c>
      <c r="AO147" s="30">
        <f t="shared" ref="AO147" si="706">Q147+AC147</f>
        <v>0</v>
      </c>
      <c r="AP147" s="30">
        <f t="shared" ref="AP147" si="707">R147+AD147</f>
        <v>0</v>
      </c>
      <c r="AQ147" s="31">
        <f t="shared" ref="AQ147" si="708">S147+AE147</f>
        <v>0</v>
      </c>
      <c r="AR147" s="206"/>
      <c r="AS147" s="89"/>
      <c r="AT147" s="388"/>
      <c r="AU147" s="388"/>
      <c r="AV147" s="388"/>
      <c r="AW147" s="89"/>
      <c r="AX147" s="89"/>
      <c r="AY147" s="89"/>
      <c r="AZ147" s="89"/>
      <c r="BA147" s="89"/>
      <c r="BB147" s="89"/>
      <c r="BC147" s="89"/>
      <c r="BD147" s="89"/>
      <c r="BE147" s="89"/>
      <c r="BF147" s="89"/>
      <c r="BG147" s="89"/>
      <c r="BH147" s="89"/>
      <c r="BI147" s="89"/>
      <c r="BJ147" s="89"/>
      <c r="BK147" s="89"/>
      <c r="BL147" s="89"/>
      <c r="BM147" s="89"/>
      <c r="BN147" s="89"/>
      <c r="BO147" s="89"/>
      <c r="BP147" s="89"/>
      <c r="BQ147" s="89"/>
      <c r="BR147" s="89"/>
      <c r="BS147" s="89"/>
      <c r="BT147" s="89"/>
      <c r="BU147" s="89"/>
      <c r="BV147" s="89"/>
      <c r="BW147" s="89"/>
      <c r="BX147" s="89"/>
      <c r="BY147" s="89"/>
      <c r="BZ147" s="89"/>
      <c r="CA147" s="89"/>
      <c r="CB147" s="89"/>
      <c r="CC147" s="89"/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89"/>
      <c r="CQ147" s="89"/>
      <c r="CR147" s="89"/>
      <c r="CS147" s="89"/>
      <c r="CT147" s="89"/>
      <c r="CU147" s="89"/>
      <c r="CV147" s="89"/>
      <c r="CW147" s="89"/>
      <c r="CX147" s="89"/>
      <c r="CY147" s="89"/>
      <c r="CZ147" s="89"/>
      <c r="DA147" s="89"/>
      <c r="DB147" s="89"/>
      <c r="DC147" s="89"/>
      <c r="DD147" s="89"/>
      <c r="DE147" s="89"/>
      <c r="DF147" s="89"/>
      <c r="DG147" s="89"/>
      <c r="DH147" s="89"/>
      <c r="DI147" s="89"/>
      <c r="DJ147" s="89"/>
      <c r="DK147" s="89"/>
      <c r="DL147" s="89"/>
      <c r="DM147" s="89"/>
      <c r="DN147" s="89"/>
      <c r="DO147" s="89"/>
      <c r="DP147" s="89"/>
      <c r="DQ147" s="89"/>
      <c r="DR147" s="89"/>
      <c r="DS147" s="89"/>
      <c r="DT147" s="89"/>
      <c r="DU147" s="89"/>
      <c r="DV147" s="89"/>
      <c r="DW147" s="89"/>
      <c r="DX147" s="89"/>
      <c r="DY147" s="89"/>
      <c r="DZ147" s="89"/>
      <c r="EA147" s="89"/>
      <c r="EB147" s="89"/>
      <c r="EC147" s="89"/>
      <c r="ED147" s="89"/>
      <c r="EE147" s="89"/>
      <c r="EF147" s="89"/>
    </row>
    <row r="148" spans="1:136" s="272" customFormat="1" ht="12.75" customHeight="1" x14ac:dyDescent="0.25">
      <c r="A148" s="270"/>
      <c r="B148" s="271"/>
      <c r="D148" s="273"/>
      <c r="E148" s="273"/>
      <c r="F148" s="273"/>
      <c r="G148" s="273"/>
      <c r="I148" s="634"/>
      <c r="J148" s="634"/>
      <c r="K148" s="634"/>
      <c r="L148" s="634"/>
      <c r="M148" s="634"/>
      <c r="N148" s="634"/>
      <c r="O148" s="634"/>
      <c r="P148" s="634"/>
      <c r="Q148" s="634"/>
      <c r="R148" s="634"/>
      <c r="S148" s="634"/>
      <c r="T148" s="391"/>
      <c r="U148" s="634"/>
      <c r="V148" s="634"/>
      <c r="W148" s="634"/>
      <c r="X148" s="634"/>
      <c r="Y148" s="634"/>
      <c r="Z148" s="634"/>
      <c r="AA148" s="634"/>
      <c r="AB148" s="634"/>
      <c r="AC148" s="634"/>
      <c r="AD148" s="634"/>
      <c r="AE148" s="634"/>
      <c r="AF148" s="276"/>
      <c r="AG148" s="561"/>
      <c r="AH148" s="561"/>
      <c r="AI148" s="561"/>
      <c r="AJ148" s="561"/>
      <c r="AK148" s="561"/>
      <c r="AL148" s="561"/>
      <c r="AM148" s="561"/>
      <c r="AN148" s="561"/>
      <c r="AO148" s="561"/>
      <c r="AP148" s="561"/>
      <c r="AQ148" s="562"/>
      <c r="AR148" s="274"/>
      <c r="AS148" s="310"/>
      <c r="AT148" s="310"/>
      <c r="AU148" s="310"/>
      <c r="AV148" s="310"/>
      <c r="AW148" s="275"/>
      <c r="AX148" s="275"/>
      <c r="AY148" s="275"/>
      <c r="AZ148" s="275"/>
      <c r="BA148" s="275"/>
      <c r="BB148" s="275"/>
      <c r="BC148" s="275"/>
      <c r="BD148" s="275"/>
      <c r="BE148" s="275"/>
      <c r="BF148" s="275"/>
      <c r="BG148" s="275"/>
      <c r="BH148" s="275"/>
      <c r="BI148" s="275"/>
      <c r="BJ148" s="275"/>
      <c r="BK148" s="275"/>
      <c r="BL148" s="275"/>
      <c r="BM148" s="275"/>
      <c r="BN148" s="275"/>
      <c r="BO148" s="275"/>
      <c r="BP148" s="276"/>
      <c r="BQ148" s="276"/>
      <c r="BR148" s="276"/>
      <c r="BS148" s="276"/>
      <c r="BT148" s="276"/>
      <c r="BU148" s="276"/>
      <c r="BV148" s="276"/>
      <c r="BW148" s="276"/>
      <c r="BX148" s="276"/>
      <c r="BY148" s="276"/>
      <c r="BZ148" s="276"/>
      <c r="CA148" s="276"/>
      <c r="CB148" s="276"/>
      <c r="CC148" s="276"/>
      <c r="CD148" s="276"/>
      <c r="CE148" s="276"/>
      <c r="CF148" s="276"/>
      <c r="CG148" s="276"/>
      <c r="CH148" s="276"/>
      <c r="CI148" s="276"/>
      <c r="CJ148" s="276"/>
      <c r="CK148" s="276"/>
      <c r="CL148" s="276"/>
      <c r="CM148" s="276"/>
      <c r="CN148" s="276"/>
      <c r="CO148" s="276"/>
      <c r="CP148" s="276"/>
      <c r="CQ148" s="276"/>
      <c r="CR148" s="276"/>
      <c r="CS148" s="276"/>
      <c r="CT148" s="276"/>
      <c r="CU148" s="276"/>
      <c r="CV148" s="276"/>
      <c r="CW148" s="276"/>
      <c r="CX148" s="276"/>
      <c r="CY148" s="276"/>
      <c r="CZ148" s="276"/>
      <c r="DA148" s="276"/>
      <c r="DB148" s="276"/>
      <c r="DC148" s="276"/>
      <c r="DD148" s="276"/>
      <c r="DE148" s="276"/>
      <c r="DF148" s="276"/>
      <c r="DG148" s="276"/>
      <c r="DH148" s="276"/>
      <c r="DI148" s="276"/>
      <c r="DJ148" s="276"/>
      <c r="DK148" s="276"/>
      <c r="DL148" s="276"/>
      <c r="DM148" s="276"/>
      <c r="DN148" s="276"/>
      <c r="DO148" s="276"/>
      <c r="DP148" s="276"/>
      <c r="DQ148" s="276"/>
      <c r="DR148" s="276"/>
      <c r="DS148" s="276"/>
      <c r="DT148" s="276"/>
      <c r="DU148" s="276"/>
      <c r="DV148" s="276"/>
      <c r="DW148" s="276"/>
      <c r="DX148" s="276"/>
      <c r="DY148" s="276"/>
      <c r="DZ148" s="276"/>
      <c r="EA148" s="276"/>
      <c r="EB148" s="276"/>
      <c r="EC148" s="276"/>
      <c r="ED148" s="276"/>
      <c r="EE148" s="276"/>
      <c r="EF148" s="276"/>
    </row>
    <row r="149" spans="1:136" s="62" customFormat="1" ht="10.5" customHeight="1" x14ac:dyDescent="0.25">
      <c r="A149" s="232"/>
      <c r="B149" s="87"/>
      <c r="C149" s="87"/>
      <c r="D149" s="88"/>
      <c r="E149" s="88"/>
      <c r="F149" s="88"/>
      <c r="G149" s="88"/>
      <c r="H149" s="91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1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1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125"/>
      <c r="AR149" s="206"/>
      <c r="AS149" s="571"/>
      <c r="AT149" s="571"/>
      <c r="AU149" s="571"/>
      <c r="AV149" s="571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</row>
    <row r="150" spans="1:136" s="74" customFormat="1" ht="25.9" customHeight="1" x14ac:dyDescent="0.25">
      <c r="A150" s="569" t="s">
        <v>291</v>
      </c>
      <c r="B150" s="570"/>
      <c r="C150" s="570"/>
      <c r="D150" s="572" t="s">
        <v>299</v>
      </c>
      <c r="E150" s="572"/>
      <c r="F150" s="572"/>
      <c r="G150" s="573"/>
      <c r="H150" s="83">
        <f>SUM(I150:S150)</f>
        <v>0</v>
      </c>
      <c r="I150" s="84">
        <f>I151</f>
        <v>0</v>
      </c>
      <c r="J150" s="285">
        <f>J151</f>
        <v>0</v>
      </c>
      <c r="K150" s="86">
        <f t="shared" ref="K150:AI151" si="709">K151</f>
        <v>0</v>
      </c>
      <c r="L150" s="300">
        <f t="shared" si="709"/>
        <v>0</v>
      </c>
      <c r="M150" s="120">
        <f t="shared" si="709"/>
        <v>0</v>
      </c>
      <c r="N150" s="85">
        <f t="shared" si="709"/>
        <v>0</v>
      </c>
      <c r="O150" s="85">
        <f t="shared" si="709"/>
        <v>0</v>
      </c>
      <c r="P150" s="85">
        <f t="shared" si="709"/>
        <v>0</v>
      </c>
      <c r="Q150" s="85">
        <f t="shared" si="709"/>
        <v>0</v>
      </c>
      <c r="R150" s="85">
        <f t="shared" si="709"/>
        <v>0</v>
      </c>
      <c r="S150" s="86">
        <f t="shared" si="709"/>
        <v>0</v>
      </c>
      <c r="T150" s="245">
        <f>SUM(U150:AE150)</f>
        <v>0</v>
      </c>
      <c r="U150" s="84">
        <f>U151</f>
        <v>0</v>
      </c>
      <c r="V150" s="285">
        <f>V151</f>
        <v>0</v>
      </c>
      <c r="W150" s="86">
        <f t="shared" si="709"/>
        <v>0</v>
      </c>
      <c r="X150" s="300">
        <f t="shared" si="709"/>
        <v>0</v>
      </c>
      <c r="Y150" s="120">
        <f t="shared" si="709"/>
        <v>0</v>
      </c>
      <c r="Z150" s="85">
        <f t="shared" si="709"/>
        <v>0</v>
      </c>
      <c r="AA150" s="85">
        <f t="shared" si="709"/>
        <v>0</v>
      </c>
      <c r="AB150" s="85">
        <f t="shared" si="709"/>
        <v>0</v>
      </c>
      <c r="AC150" s="85">
        <f t="shared" si="709"/>
        <v>0</v>
      </c>
      <c r="AD150" s="85">
        <f t="shared" si="709"/>
        <v>0</v>
      </c>
      <c r="AE150" s="86">
        <f t="shared" si="709"/>
        <v>0</v>
      </c>
      <c r="AF150" s="261">
        <f>SUM(AG150:AQ150)</f>
        <v>0</v>
      </c>
      <c r="AG150" s="468">
        <f>AG151</f>
        <v>0</v>
      </c>
      <c r="AH150" s="469">
        <f>AH151</f>
        <v>0</v>
      </c>
      <c r="AI150" s="470">
        <f t="shared" si="709"/>
        <v>0</v>
      </c>
      <c r="AJ150" s="471">
        <f t="shared" ref="AI150:AQ151" si="710">AJ151</f>
        <v>0</v>
      </c>
      <c r="AK150" s="472">
        <f t="shared" si="710"/>
        <v>0</v>
      </c>
      <c r="AL150" s="473">
        <f t="shared" si="710"/>
        <v>0</v>
      </c>
      <c r="AM150" s="473">
        <f t="shared" si="710"/>
        <v>0</v>
      </c>
      <c r="AN150" s="473">
        <f t="shared" si="710"/>
        <v>0</v>
      </c>
      <c r="AO150" s="473">
        <f t="shared" si="710"/>
        <v>0</v>
      </c>
      <c r="AP150" s="473">
        <f t="shared" si="710"/>
        <v>0</v>
      </c>
      <c r="AQ150" s="470">
        <f t="shared" si="710"/>
        <v>0</v>
      </c>
      <c r="AR150" s="206"/>
      <c r="AS150" s="124"/>
      <c r="AT150" s="196"/>
      <c r="AU150" s="196"/>
      <c r="AV150" s="196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2"/>
      <c r="CA150" s="192"/>
      <c r="CB150" s="192"/>
      <c r="CC150" s="192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2"/>
      <c r="CO150" s="192"/>
      <c r="CP150" s="192"/>
      <c r="CQ150" s="192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2"/>
      <c r="DC150" s="192"/>
      <c r="DD150" s="192"/>
      <c r="DE150" s="192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2"/>
      <c r="DQ150" s="192"/>
      <c r="DR150" s="192"/>
      <c r="DS150" s="192"/>
      <c r="DT150" s="192"/>
      <c r="DU150" s="192"/>
      <c r="DV150" s="192"/>
      <c r="DW150" s="192"/>
      <c r="DX150" s="192"/>
      <c r="DY150" s="192"/>
      <c r="DZ150" s="192"/>
      <c r="EA150" s="192"/>
      <c r="EB150" s="192"/>
      <c r="EC150" s="192"/>
      <c r="ED150" s="192"/>
      <c r="EE150" s="192"/>
      <c r="EF150" s="192"/>
    </row>
    <row r="151" spans="1:136" s="74" customFormat="1" ht="15.75" customHeight="1" x14ac:dyDescent="0.25">
      <c r="A151" s="436">
        <v>3</v>
      </c>
      <c r="B151" s="68"/>
      <c r="C151" s="90"/>
      <c r="D151" s="617" t="s">
        <v>16</v>
      </c>
      <c r="E151" s="617"/>
      <c r="F151" s="617"/>
      <c r="G151" s="618"/>
      <c r="H151" s="75">
        <f t="shared" ref="H151:H154" si="711">SUM(I151:S151)</f>
        <v>0</v>
      </c>
      <c r="I151" s="77">
        <f>I152</f>
        <v>0</v>
      </c>
      <c r="J151" s="61">
        <f>J152</f>
        <v>0</v>
      </c>
      <c r="K151" s="79">
        <f t="shared" si="709"/>
        <v>0</v>
      </c>
      <c r="L151" s="301">
        <f t="shared" si="709"/>
        <v>0</v>
      </c>
      <c r="M151" s="95">
        <f t="shared" si="709"/>
        <v>0</v>
      </c>
      <c r="N151" s="78">
        <f t="shared" si="709"/>
        <v>0</v>
      </c>
      <c r="O151" s="78">
        <f t="shared" si="709"/>
        <v>0</v>
      </c>
      <c r="P151" s="78">
        <f t="shared" si="709"/>
        <v>0</v>
      </c>
      <c r="Q151" s="78">
        <f t="shared" si="709"/>
        <v>0</v>
      </c>
      <c r="R151" s="78">
        <f t="shared" si="709"/>
        <v>0</v>
      </c>
      <c r="S151" s="79">
        <f t="shared" si="709"/>
        <v>0</v>
      </c>
      <c r="T151" s="237">
        <f t="shared" ref="T151:T154" si="712">SUM(U151:AE151)</f>
        <v>0</v>
      </c>
      <c r="U151" s="77">
        <f>U152</f>
        <v>0</v>
      </c>
      <c r="V151" s="61">
        <f>V152</f>
        <v>0</v>
      </c>
      <c r="W151" s="79">
        <f t="shared" si="709"/>
        <v>0</v>
      </c>
      <c r="X151" s="301">
        <f t="shared" si="709"/>
        <v>0</v>
      </c>
      <c r="Y151" s="95">
        <f t="shared" si="709"/>
        <v>0</v>
      </c>
      <c r="Z151" s="78">
        <f t="shared" si="709"/>
        <v>0</v>
      </c>
      <c r="AA151" s="78">
        <f t="shared" si="709"/>
        <v>0</v>
      </c>
      <c r="AB151" s="78">
        <f t="shared" si="709"/>
        <v>0</v>
      </c>
      <c r="AC151" s="78">
        <f t="shared" si="709"/>
        <v>0</v>
      </c>
      <c r="AD151" s="78">
        <f t="shared" si="709"/>
        <v>0</v>
      </c>
      <c r="AE151" s="79">
        <f t="shared" si="709"/>
        <v>0</v>
      </c>
      <c r="AF151" s="262">
        <f t="shared" ref="AF151:AF154" si="713">SUM(AG151:AQ151)</f>
        <v>0</v>
      </c>
      <c r="AG151" s="315">
        <f>AG152</f>
        <v>0</v>
      </c>
      <c r="AH151" s="263">
        <f>AH152</f>
        <v>0</v>
      </c>
      <c r="AI151" s="239">
        <f t="shared" si="710"/>
        <v>0</v>
      </c>
      <c r="AJ151" s="303">
        <f t="shared" si="710"/>
        <v>0</v>
      </c>
      <c r="AK151" s="240">
        <f t="shared" si="710"/>
        <v>0</v>
      </c>
      <c r="AL151" s="241">
        <f t="shared" si="710"/>
        <v>0</v>
      </c>
      <c r="AM151" s="241">
        <f t="shared" si="710"/>
        <v>0</v>
      </c>
      <c r="AN151" s="241">
        <f t="shared" si="710"/>
        <v>0</v>
      </c>
      <c r="AO151" s="241">
        <f t="shared" si="710"/>
        <v>0</v>
      </c>
      <c r="AP151" s="241">
        <f t="shared" si="710"/>
        <v>0</v>
      </c>
      <c r="AQ151" s="239">
        <f t="shared" si="710"/>
        <v>0</v>
      </c>
      <c r="AR151" s="206"/>
      <c r="AS151" s="89"/>
      <c r="AT151" s="388"/>
      <c r="AU151" s="388"/>
      <c r="AV151" s="388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2"/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2"/>
      <c r="CA151" s="192"/>
      <c r="CB151" s="192"/>
      <c r="CC151" s="192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2"/>
      <c r="CO151" s="192"/>
      <c r="CP151" s="192"/>
      <c r="CQ151" s="192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2"/>
      <c r="DC151" s="192"/>
      <c r="DD151" s="192"/>
      <c r="DE151" s="192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2"/>
      <c r="DQ151" s="192"/>
      <c r="DR151" s="192"/>
      <c r="DS151" s="192"/>
      <c r="DT151" s="192"/>
      <c r="DU151" s="192"/>
      <c r="DV151" s="192"/>
      <c r="DW151" s="192"/>
      <c r="DX151" s="192"/>
      <c r="DY151" s="192"/>
      <c r="DZ151" s="192"/>
      <c r="EA151" s="192"/>
      <c r="EB151" s="192"/>
      <c r="EC151" s="192"/>
      <c r="ED151" s="192"/>
      <c r="EE151" s="192"/>
      <c r="EF151" s="192"/>
    </row>
    <row r="152" spans="1:136" s="73" customFormat="1" ht="15.75" customHeight="1" x14ac:dyDescent="0.25">
      <c r="A152" s="563">
        <v>32</v>
      </c>
      <c r="B152" s="564"/>
      <c r="C152" s="90"/>
      <c r="D152" s="565" t="s">
        <v>4</v>
      </c>
      <c r="E152" s="565"/>
      <c r="F152" s="565"/>
      <c r="G152" s="566"/>
      <c r="H152" s="75">
        <f t="shared" si="711"/>
        <v>0</v>
      </c>
      <c r="I152" s="77">
        <f>SUM(I153:I156)</f>
        <v>0</v>
      </c>
      <c r="J152" s="61">
        <f>SUM(J153:J156)</f>
        <v>0</v>
      </c>
      <c r="K152" s="79">
        <f>SUM(K153:K156)</f>
        <v>0</v>
      </c>
      <c r="L152" s="301">
        <f t="shared" ref="L152:S152" si="714">SUM(L153:L156)</f>
        <v>0</v>
      </c>
      <c r="M152" s="95">
        <f t="shared" si="714"/>
        <v>0</v>
      </c>
      <c r="N152" s="78">
        <f t="shared" si="714"/>
        <v>0</v>
      </c>
      <c r="O152" s="78">
        <f t="shared" ref="O152" si="715">SUM(O153:O156)</f>
        <v>0</v>
      </c>
      <c r="P152" s="78">
        <f t="shared" si="714"/>
        <v>0</v>
      </c>
      <c r="Q152" s="78">
        <f t="shared" si="714"/>
        <v>0</v>
      </c>
      <c r="R152" s="78">
        <f t="shared" si="714"/>
        <v>0</v>
      </c>
      <c r="S152" s="79">
        <f t="shared" si="714"/>
        <v>0</v>
      </c>
      <c r="T152" s="237">
        <f t="shared" si="712"/>
        <v>0</v>
      </c>
      <c r="U152" s="77">
        <f>SUM(U153:U156)</f>
        <v>0</v>
      </c>
      <c r="V152" s="61">
        <f>SUM(V153:V156)</f>
        <v>0</v>
      </c>
      <c r="W152" s="79">
        <f t="shared" ref="W152:AE152" si="716">SUM(W153:W156)</f>
        <v>0</v>
      </c>
      <c r="X152" s="301">
        <f t="shared" si="716"/>
        <v>0</v>
      </c>
      <c r="Y152" s="95">
        <f t="shared" si="716"/>
        <v>0</v>
      </c>
      <c r="Z152" s="78">
        <f t="shared" si="716"/>
        <v>0</v>
      </c>
      <c r="AA152" s="78">
        <f t="shared" ref="AA152" si="717">SUM(AA153:AA156)</f>
        <v>0</v>
      </c>
      <c r="AB152" s="78">
        <f t="shared" si="716"/>
        <v>0</v>
      </c>
      <c r="AC152" s="78">
        <f t="shared" si="716"/>
        <v>0</v>
      </c>
      <c r="AD152" s="78">
        <f t="shared" si="716"/>
        <v>0</v>
      </c>
      <c r="AE152" s="79">
        <f t="shared" si="716"/>
        <v>0</v>
      </c>
      <c r="AF152" s="262">
        <f t="shared" si="713"/>
        <v>0</v>
      </c>
      <c r="AG152" s="315">
        <f>SUM(AG153:AG156)</f>
        <v>0</v>
      </c>
      <c r="AH152" s="263">
        <f>SUM(AH153:AH156)</f>
        <v>0</v>
      </c>
      <c r="AI152" s="239">
        <f t="shared" ref="AI152:AQ152" si="718">SUM(AI153:AI156)</f>
        <v>0</v>
      </c>
      <c r="AJ152" s="303">
        <f t="shared" si="718"/>
        <v>0</v>
      </c>
      <c r="AK152" s="240">
        <f t="shared" si="718"/>
        <v>0</v>
      </c>
      <c r="AL152" s="241">
        <f t="shared" si="718"/>
        <v>0</v>
      </c>
      <c r="AM152" s="241">
        <f t="shared" ref="AM152" si="719">SUM(AM153:AM156)</f>
        <v>0</v>
      </c>
      <c r="AN152" s="241">
        <f t="shared" si="718"/>
        <v>0</v>
      </c>
      <c r="AO152" s="241">
        <f t="shared" si="718"/>
        <v>0</v>
      </c>
      <c r="AP152" s="241">
        <f t="shared" si="718"/>
        <v>0</v>
      </c>
      <c r="AQ152" s="239">
        <f t="shared" si="718"/>
        <v>0</v>
      </c>
      <c r="AR152" s="206"/>
      <c r="AS152" s="89"/>
      <c r="AT152" s="388"/>
      <c r="AU152" s="388"/>
      <c r="AV152" s="388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90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0"/>
      <c r="DX152" s="190"/>
      <c r="DY152" s="190"/>
      <c r="DZ152" s="190"/>
      <c r="EA152" s="190"/>
      <c r="EB152" s="190"/>
      <c r="EC152" s="190"/>
      <c r="ED152" s="190"/>
      <c r="EE152" s="190"/>
      <c r="EF152" s="190"/>
    </row>
    <row r="153" spans="1:136" s="72" customFormat="1" ht="15.75" customHeight="1" x14ac:dyDescent="0.25">
      <c r="A153" s="230"/>
      <c r="B153" s="179"/>
      <c r="C153" s="179">
        <v>321</v>
      </c>
      <c r="D153" s="567" t="s">
        <v>5</v>
      </c>
      <c r="E153" s="567"/>
      <c r="F153" s="567"/>
      <c r="G153" s="568"/>
      <c r="H153" s="76">
        <f t="shared" si="711"/>
        <v>0</v>
      </c>
      <c r="I153" s="80"/>
      <c r="J153" s="94"/>
      <c r="K153" s="82"/>
      <c r="L153" s="302"/>
      <c r="M153" s="118"/>
      <c r="N153" s="81"/>
      <c r="O153" s="81"/>
      <c r="P153" s="81"/>
      <c r="Q153" s="81"/>
      <c r="R153" s="81"/>
      <c r="S153" s="82"/>
      <c r="T153" s="28">
        <f t="shared" si="712"/>
        <v>0</v>
      </c>
      <c r="U153" s="80"/>
      <c r="V153" s="94"/>
      <c r="W153" s="82"/>
      <c r="X153" s="302"/>
      <c r="Y153" s="118"/>
      <c r="Z153" s="81"/>
      <c r="AA153" s="81"/>
      <c r="AB153" s="81"/>
      <c r="AC153" s="81"/>
      <c r="AD153" s="81"/>
      <c r="AE153" s="82"/>
      <c r="AF153" s="109">
        <f t="shared" si="713"/>
        <v>0</v>
      </c>
      <c r="AG153" s="29">
        <f t="shared" ref="AG153:AG156" si="720">I153+U153</f>
        <v>0</v>
      </c>
      <c r="AH153" s="92">
        <f t="shared" ref="AH153:AH156" si="721">J153+V153</f>
        <v>0</v>
      </c>
      <c r="AI153" s="31">
        <f t="shared" ref="AI153:AI156" si="722">K153+W153</f>
        <v>0</v>
      </c>
      <c r="AJ153" s="326">
        <f t="shared" ref="AJ153:AJ156" si="723">L153+X153</f>
        <v>0</v>
      </c>
      <c r="AK153" s="290">
        <f t="shared" ref="AK153:AK156" si="724">M153+Y153</f>
        <v>0</v>
      </c>
      <c r="AL153" s="30">
        <f t="shared" ref="AL153:AL156" si="725">N153+Z153</f>
        <v>0</v>
      </c>
      <c r="AM153" s="30">
        <f t="shared" ref="AM153:AM156" si="726">O153+AA153</f>
        <v>0</v>
      </c>
      <c r="AN153" s="30">
        <f t="shared" ref="AN153:AN156" si="727">P153+AB153</f>
        <v>0</v>
      </c>
      <c r="AO153" s="30">
        <f t="shared" ref="AO153:AO156" si="728">Q153+AC153</f>
        <v>0</v>
      </c>
      <c r="AP153" s="30">
        <f t="shared" ref="AP153:AP156" si="729">R153+AD153</f>
        <v>0</v>
      </c>
      <c r="AQ153" s="31">
        <f t="shared" ref="AQ153:AQ156" si="730">S153+AE153</f>
        <v>0</v>
      </c>
      <c r="AR153" s="206"/>
      <c r="AS153" s="89"/>
      <c r="AT153" s="388"/>
      <c r="AU153" s="388"/>
      <c r="AV153" s="388"/>
      <c r="AW153" s="89"/>
      <c r="AX153" s="89"/>
      <c r="AY153" s="89"/>
      <c r="AZ153" s="89"/>
      <c r="BA153" s="89"/>
      <c r="BB153" s="89"/>
      <c r="BC153" s="89"/>
      <c r="BD153" s="89"/>
      <c r="BE153" s="89"/>
      <c r="BF153" s="89"/>
      <c r="BG153" s="89"/>
      <c r="BH153" s="89"/>
      <c r="BI153" s="89"/>
      <c r="BJ153" s="89"/>
      <c r="BK153" s="89"/>
      <c r="BL153" s="89"/>
      <c r="BM153" s="89"/>
      <c r="BN153" s="89"/>
      <c r="BO153" s="89"/>
      <c r="BP153" s="89"/>
      <c r="BQ153" s="89"/>
      <c r="BR153" s="89"/>
      <c r="BS153" s="89"/>
      <c r="BT153" s="89"/>
      <c r="BU153" s="89"/>
      <c r="BV153" s="89"/>
      <c r="BW153" s="89"/>
      <c r="BX153" s="89"/>
      <c r="BY153" s="89"/>
      <c r="BZ153" s="89"/>
      <c r="CA153" s="89"/>
      <c r="CB153" s="89"/>
      <c r="CC153" s="89"/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89"/>
      <c r="CQ153" s="89"/>
      <c r="CR153" s="89"/>
      <c r="CS153" s="89"/>
      <c r="CT153" s="89"/>
      <c r="CU153" s="89"/>
      <c r="CV153" s="89"/>
      <c r="CW153" s="89"/>
      <c r="CX153" s="89"/>
      <c r="CY153" s="89"/>
      <c r="CZ153" s="89"/>
      <c r="DA153" s="89"/>
      <c r="DB153" s="89"/>
      <c r="DC153" s="89"/>
      <c r="DD153" s="89"/>
      <c r="DE153" s="89"/>
      <c r="DF153" s="89"/>
      <c r="DG153" s="89"/>
      <c r="DH153" s="89"/>
      <c r="DI153" s="89"/>
      <c r="DJ153" s="89"/>
      <c r="DK153" s="89"/>
      <c r="DL153" s="89"/>
      <c r="DM153" s="89"/>
      <c r="DN153" s="89"/>
      <c r="DO153" s="89"/>
      <c r="DP153" s="89"/>
      <c r="DQ153" s="89"/>
      <c r="DR153" s="89"/>
      <c r="DS153" s="89"/>
      <c r="DT153" s="89"/>
      <c r="DU153" s="89"/>
      <c r="DV153" s="89"/>
      <c r="DW153" s="89"/>
      <c r="DX153" s="89"/>
      <c r="DY153" s="89"/>
      <c r="DZ153" s="89"/>
      <c r="EA153" s="89"/>
      <c r="EB153" s="89"/>
      <c r="EC153" s="89"/>
      <c r="ED153" s="89"/>
      <c r="EE153" s="89"/>
      <c r="EF153" s="89"/>
    </row>
    <row r="154" spans="1:136" s="72" customFormat="1" ht="15.75" customHeight="1" x14ac:dyDescent="0.25">
      <c r="A154" s="230"/>
      <c r="B154" s="179"/>
      <c r="C154" s="179">
        <v>322</v>
      </c>
      <c r="D154" s="567" t="s">
        <v>6</v>
      </c>
      <c r="E154" s="567"/>
      <c r="F154" s="567"/>
      <c r="G154" s="568"/>
      <c r="H154" s="76">
        <f t="shared" si="711"/>
        <v>0</v>
      </c>
      <c r="I154" s="80"/>
      <c r="J154" s="94"/>
      <c r="K154" s="82"/>
      <c r="L154" s="302"/>
      <c r="M154" s="118"/>
      <c r="N154" s="81"/>
      <c r="O154" s="81"/>
      <c r="P154" s="81"/>
      <c r="Q154" s="81"/>
      <c r="R154" s="81"/>
      <c r="S154" s="82"/>
      <c r="T154" s="28">
        <f t="shared" si="712"/>
        <v>0</v>
      </c>
      <c r="U154" s="80"/>
      <c r="V154" s="94"/>
      <c r="W154" s="82"/>
      <c r="X154" s="302"/>
      <c r="Y154" s="118"/>
      <c r="Z154" s="81"/>
      <c r="AA154" s="81"/>
      <c r="AB154" s="81"/>
      <c r="AC154" s="81"/>
      <c r="AD154" s="81"/>
      <c r="AE154" s="82"/>
      <c r="AF154" s="109">
        <f t="shared" si="713"/>
        <v>0</v>
      </c>
      <c r="AG154" s="29">
        <f t="shared" si="720"/>
        <v>0</v>
      </c>
      <c r="AH154" s="92">
        <f t="shared" si="721"/>
        <v>0</v>
      </c>
      <c r="AI154" s="31">
        <f t="shared" si="722"/>
        <v>0</v>
      </c>
      <c r="AJ154" s="326">
        <f t="shared" si="723"/>
        <v>0</v>
      </c>
      <c r="AK154" s="290">
        <f t="shared" si="724"/>
        <v>0</v>
      </c>
      <c r="AL154" s="30">
        <f t="shared" si="725"/>
        <v>0</v>
      </c>
      <c r="AM154" s="30">
        <f t="shared" si="726"/>
        <v>0</v>
      </c>
      <c r="AN154" s="30">
        <f t="shared" si="727"/>
        <v>0</v>
      </c>
      <c r="AO154" s="30">
        <f t="shared" si="728"/>
        <v>0</v>
      </c>
      <c r="AP154" s="30">
        <f t="shared" si="729"/>
        <v>0</v>
      </c>
      <c r="AQ154" s="31">
        <f t="shared" si="730"/>
        <v>0</v>
      </c>
      <c r="AR154" s="206"/>
      <c r="AS154" s="89"/>
      <c r="AT154" s="388"/>
      <c r="AU154" s="388"/>
      <c r="AV154" s="388"/>
      <c r="AW154" s="89"/>
      <c r="AX154" s="89"/>
      <c r="AY154" s="89"/>
      <c r="AZ154" s="89"/>
      <c r="BA154" s="89"/>
      <c r="BB154" s="89"/>
      <c r="BC154" s="89"/>
      <c r="BD154" s="89"/>
      <c r="BE154" s="89"/>
      <c r="BF154" s="89"/>
      <c r="BG154" s="89"/>
      <c r="BH154" s="89"/>
      <c r="BI154" s="89"/>
      <c r="BJ154" s="89"/>
      <c r="BK154" s="89"/>
      <c r="BL154" s="89"/>
      <c r="BM154" s="89"/>
      <c r="BN154" s="89"/>
      <c r="BO154" s="89"/>
      <c r="BP154" s="89"/>
      <c r="BQ154" s="89"/>
      <c r="BR154" s="89"/>
      <c r="BS154" s="89"/>
      <c r="BT154" s="89"/>
      <c r="BU154" s="89"/>
      <c r="BV154" s="89"/>
      <c r="BW154" s="89"/>
      <c r="BX154" s="89"/>
      <c r="BY154" s="89"/>
      <c r="BZ154" s="89"/>
      <c r="CA154" s="89"/>
      <c r="CB154" s="89"/>
      <c r="CC154" s="89"/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89"/>
      <c r="CO154" s="89"/>
      <c r="CP154" s="89"/>
      <c r="CQ154" s="89"/>
      <c r="CR154" s="89"/>
      <c r="CS154" s="89"/>
      <c r="CT154" s="89"/>
      <c r="CU154" s="89"/>
      <c r="CV154" s="89"/>
      <c r="CW154" s="89"/>
      <c r="CX154" s="89"/>
      <c r="CY154" s="89"/>
      <c r="CZ154" s="89"/>
      <c r="DA154" s="89"/>
      <c r="DB154" s="89"/>
      <c r="DC154" s="89"/>
      <c r="DD154" s="89"/>
      <c r="DE154" s="89"/>
      <c r="DF154" s="89"/>
      <c r="DG154" s="89"/>
      <c r="DH154" s="89"/>
      <c r="DI154" s="89"/>
      <c r="DJ154" s="89"/>
      <c r="DK154" s="89"/>
      <c r="DL154" s="89"/>
      <c r="DM154" s="89"/>
      <c r="DN154" s="89"/>
      <c r="DO154" s="89"/>
      <c r="DP154" s="89"/>
      <c r="DQ154" s="89"/>
      <c r="DR154" s="89"/>
      <c r="DS154" s="89"/>
      <c r="DT154" s="89"/>
      <c r="DU154" s="89"/>
      <c r="DV154" s="89"/>
      <c r="DW154" s="89"/>
      <c r="DX154" s="89"/>
      <c r="DY154" s="89"/>
      <c r="DZ154" s="89"/>
      <c r="EA154" s="89"/>
      <c r="EB154" s="89"/>
      <c r="EC154" s="89"/>
      <c r="ED154" s="89"/>
      <c r="EE154" s="89"/>
      <c r="EF154" s="89"/>
    </row>
    <row r="155" spans="1:136" s="72" customFormat="1" ht="15.75" customHeight="1" x14ac:dyDescent="0.25">
      <c r="A155" s="230"/>
      <c r="B155" s="179"/>
      <c r="C155" s="179">
        <v>323</v>
      </c>
      <c r="D155" s="567" t="s">
        <v>7</v>
      </c>
      <c r="E155" s="567"/>
      <c r="F155" s="567"/>
      <c r="G155" s="568"/>
      <c r="H155" s="76">
        <f>SUM(I155:S155)</f>
        <v>0</v>
      </c>
      <c r="I155" s="80"/>
      <c r="J155" s="94"/>
      <c r="K155" s="82"/>
      <c r="L155" s="302"/>
      <c r="M155" s="118"/>
      <c r="N155" s="81"/>
      <c r="O155" s="81"/>
      <c r="P155" s="81"/>
      <c r="Q155" s="81"/>
      <c r="R155" s="81"/>
      <c r="S155" s="82"/>
      <c r="T155" s="28">
        <f>SUM(U155:AE155)</f>
        <v>0</v>
      </c>
      <c r="U155" s="80"/>
      <c r="V155" s="94"/>
      <c r="W155" s="82"/>
      <c r="X155" s="302"/>
      <c r="Y155" s="118"/>
      <c r="Z155" s="81"/>
      <c r="AA155" s="81"/>
      <c r="AB155" s="81"/>
      <c r="AC155" s="81"/>
      <c r="AD155" s="81"/>
      <c r="AE155" s="82"/>
      <c r="AF155" s="109">
        <f>SUM(AG155:AQ155)</f>
        <v>0</v>
      </c>
      <c r="AG155" s="29">
        <f t="shared" si="720"/>
        <v>0</v>
      </c>
      <c r="AH155" s="92">
        <f t="shared" si="721"/>
        <v>0</v>
      </c>
      <c r="AI155" s="31">
        <f t="shared" si="722"/>
        <v>0</v>
      </c>
      <c r="AJ155" s="326">
        <f t="shared" si="723"/>
        <v>0</v>
      </c>
      <c r="AK155" s="290">
        <f t="shared" si="724"/>
        <v>0</v>
      </c>
      <c r="AL155" s="30">
        <f t="shared" si="725"/>
        <v>0</v>
      </c>
      <c r="AM155" s="30">
        <f t="shared" si="726"/>
        <v>0</v>
      </c>
      <c r="AN155" s="30">
        <f t="shared" si="727"/>
        <v>0</v>
      </c>
      <c r="AO155" s="30">
        <f t="shared" si="728"/>
        <v>0</v>
      </c>
      <c r="AP155" s="30">
        <f t="shared" si="729"/>
        <v>0</v>
      </c>
      <c r="AQ155" s="31">
        <f t="shared" si="730"/>
        <v>0</v>
      </c>
      <c r="AR155" s="206"/>
      <c r="AS155" s="190"/>
      <c r="AT155" s="190"/>
      <c r="AU155" s="190"/>
      <c r="AV155" s="190"/>
      <c r="AW155" s="89"/>
      <c r="AX155" s="89"/>
      <c r="AY155" s="89"/>
      <c r="AZ155" s="89"/>
      <c r="BA155" s="89"/>
      <c r="BB155" s="89"/>
      <c r="BC155" s="89"/>
      <c r="BD155" s="89"/>
      <c r="BE155" s="89"/>
      <c r="BF155" s="89"/>
      <c r="BG155" s="89"/>
      <c r="BH155" s="89"/>
      <c r="BI155" s="89"/>
      <c r="BJ155" s="89"/>
      <c r="BK155" s="89"/>
      <c r="BL155" s="89"/>
      <c r="BM155" s="89"/>
      <c r="BN155" s="89"/>
      <c r="BO155" s="89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15.75" customHeight="1" x14ac:dyDescent="0.25">
      <c r="A156" s="230"/>
      <c r="B156" s="179"/>
      <c r="C156" s="179">
        <v>329</v>
      </c>
      <c r="D156" s="567" t="s">
        <v>8</v>
      </c>
      <c r="E156" s="567"/>
      <c r="F156" s="567"/>
      <c r="G156" s="568"/>
      <c r="H156" s="76">
        <f t="shared" ref="H156" si="731">SUM(I156:S156)</f>
        <v>0</v>
      </c>
      <c r="I156" s="80"/>
      <c r="J156" s="94"/>
      <c r="K156" s="82"/>
      <c r="L156" s="302"/>
      <c r="M156" s="118"/>
      <c r="N156" s="81"/>
      <c r="O156" s="81"/>
      <c r="P156" s="81"/>
      <c r="Q156" s="81"/>
      <c r="R156" s="81"/>
      <c r="S156" s="82"/>
      <c r="T156" s="28">
        <f t="shared" ref="T156" si="732">SUM(U156:AE156)</f>
        <v>0</v>
      </c>
      <c r="U156" s="80"/>
      <c r="V156" s="94"/>
      <c r="W156" s="82"/>
      <c r="X156" s="302"/>
      <c r="Y156" s="118"/>
      <c r="Z156" s="81"/>
      <c r="AA156" s="81"/>
      <c r="AB156" s="81"/>
      <c r="AC156" s="81"/>
      <c r="AD156" s="81"/>
      <c r="AE156" s="82"/>
      <c r="AF156" s="109">
        <f t="shared" ref="AF156" si="733">SUM(AG156:AQ156)</f>
        <v>0</v>
      </c>
      <c r="AG156" s="29">
        <f t="shared" si="720"/>
        <v>0</v>
      </c>
      <c r="AH156" s="92">
        <f t="shared" si="721"/>
        <v>0</v>
      </c>
      <c r="AI156" s="31">
        <f t="shared" si="722"/>
        <v>0</v>
      </c>
      <c r="AJ156" s="326">
        <f t="shared" si="723"/>
        <v>0</v>
      </c>
      <c r="AK156" s="290">
        <f t="shared" si="724"/>
        <v>0</v>
      </c>
      <c r="AL156" s="30">
        <f t="shared" si="725"/>
        <v>0</v>
      </c>
      <c r="AM156" s="30">
        <f t="shared" si="726"/>
        <v>0</v>
      </c>
      <c r="AN156" s="30">
        <f t="shared" si="727"/>
        <v>0</v>
      </c>
      <c r="AO156" s="30">
        <f t="shared" si="728"/>
        <v>0</v>
      </c>
      <c r="AP156" s="30">
        <f t="shared" si="729"/>
        <v>0</v>
      </c>
      <c r="AQ156" s="31">
        <f t="shared" si="730"/>
        <v>0</v>
      </c>
      <c r="AR156" s="206"/>
      <c r="AS156" s="190"/>
      <c r="AT156" s="190"/>
      <c r="AU156" s="190"/>
      <c r="AV156" s="190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272" customFormat="1" ht="12.75" customHeight="1" x14ac:dyDescent="0.25">
      <c r="A157" s="270"/>
      <c r="B157" s="271"/>
      <c r="D157" s="273"/>
      <c r="E157" s="273"/>
      <c r="F157" s="273"/>
      <c r="G157" s="273"/>
      <c r="I157" s="634"/>
      <c r="J157" s="634"/>
      <c r="K157" s="634"/>
      <c r="L157" s="634"/>
      <c r="M157" s="634"/>
      <c r="N157" s="634"/>
      <c r="O157" s="634"/>
      <c r="P157" s="634"/>
      <c r="Q157" s="634"/>
      <c r="R157" s="634"/>
      <c r="S157" s="634"/>
      <c r="T157" s="391"/>
      <c r="U157" s="634"/>
      <c r="V157" s="634"/>
      <c r="W157" s="634"/>
      <c r="X157" s="634"/>
      <c r="Y157" s="634"/>
      <c r="Z157" s="634"/>
      <c r="AA157" s="634"/>
      <c r="AB157" s="634"/>
      <c r="AC157" s="634"/>
      <c r="AD157" s="634"/>
      <c r="AE157" s="634"/>
      <c r="AF157" s="276"/>
      <c r="AG157" s="561"/>
      <c r="AH157" s="561"/>
      <c r="AI157" s="561"/>
      <c r="AJ157" s="561"/>
      <c r="AK157" s="561"/>
      <c r="AL157" s="561"/>
      <c r="AM157" s="561"/>
      <c r="AN157" s="561"/>
      <c r="AO157" s="561"/>
      <c r="AP157" s="561"/>
      <c r="AQ157" s="562"/>
      <c r="AR157" s="274"/>
      <c r="AS157" s="310"/>
      <c r="AT157" s="310"/>
      <c r="AU157" s="310"/>
      <c r="AV157" s="310"/>
      <c r="AW157" s="275"/>
      <c r="AX157" s="275"/>
      <c r="AY157" s="275"/>
      <c r="AZ157" s="275"/>
      <c r="BA157" s="275"/>
      <c r="BB157" s="275"/>
      <c r="BC157" s="275"/>
      <c r="BD157" s="275"/>
      <c r="BE157" s="275"/>
      <c r="BF157" s="275"/>
      <c r="BG157" s="275"/>
      <c r="BH157" s="275"/>
      <c r="BI157" s="275"/>
      <c r="BJ157" s="275"/>
      <c r="BK157" s="275"/>
      <c r="BL157" s="275"/>
      <c r="BM157" s="275"/>
      <c r="BN157" s="275"/>
      <c r="BO157" s="275"/>
      <c r="BP157" s="276"/>
      <c r="BQ157" s="276"/>
      <c r="BR157" s="276"/>
      <c r="BS157" s="276"/>
      <c r="BT157" s="276"/>
      <c r="BU157" s="276"/>
      <c r="BV157" s="276"/>
      <c r="BW157" s="276"/>
      <c r="BX157" s="276"/>
      <c r="BY157" s="276"/>
      <c r="BZ157" s="276"/>
      <c r="CA157" s="276"/>
      <c r="CB157" s="276"/>
      <c r="CC157" s="276"/>
      <c r="CD157" s="276"/>
      <c r="CE157" s="276"/>
      <c r="CF157" s="276"/>
      <c r="CG157" s="276"/>
      <c r="CH157" s="276"/>
      <c r="CI157" s="276"/>
      <c r="CJ157" s="276"/>
      <c r="CK157" s="276"/>
      <c r="CL157" s="276"/>
      <c r="CM157" s="276"/>
      <c r="CN157" s="276"/>
      <c r="CO157" s="276"/>
      <c r="CP157" s="276"/>
      <c r="CQ157" s="276"/>
      <c r="CR157" s="276"/>
      <c r="CS157" s="276"/>
      <c r="CT157" s="276"/>
      <c r="CU157" s="276"/>
      <c r="CV157" s="276"/>
      <c r="CW157" s="276"/>
      <c r="CX157" s="276"/>
      <c r="CY157" s="276"/>
      <c r="CZ157" s="276"/>
      <c r="DA157" s="276"/>
      <c r="DB157" s="276"/>
      <c r="DC157" s="276"/>
      <c r="DD157" s="276"/>
      <c r="DE157" s="276"/>
      <c r="DF157" s="276"/>
      <c r="DG157" s="276"/>
      <c r="DH157" s="276"/>
      <c r="DI157" s="276"/>
      <c r="DJ157" s="276"/>
      <c r="DK157" s="276"/>
      <c r="DL157" s="276"/>
      <c r="DM157" s="276"/>
      <c r="DN157" s="276"/>
      <c r="DO157" s="276"/>
      <c r="DP157" s="276"/>
      <c r="DQ157" s="276"/>
      <c r="DR157" s="276"/>
      <c r="DS157" s="276"/>
      <c r="DT157" s="276"/>
      <c r="DU157" s="276"/>
      <c r="DV157" s="276"/>
      <c r="DW157" s="276"/>
      <c r="DX157" s="276"/>
      <c r="DY157" s="276"/>
      <c r="DZ157" s="276"/>
      <c r="EA157" s="276"/>
      <c r="EB157" s="276"/>
      <c r="EC157" s="276"/>
      <c r="ED157" s="276"/>
      <c r="EE157" s="276"/>
      <c r="EF157" s="276"/>
    </row>
    <row r="158" spans="1:136" s="62" customFormat="1" ht="10.5" customHeight="1" x14ac:dyDescent="0.25">
      <c r="A158" s="232"/>
      <c r="B158" s="87"/>
      <c r="C158" s="87"/>
      <c r="D158" s="88"/>
      <c r="E158" s="88"/>
      <c r="F158" s="88"/>
      <c r="G158" s="88"/>
      <c r="H158" s="91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1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1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125"/>
      <c r="AR158" s="206"/>
      <c r="AS158" s="571"/>
      <c r="AT158" s="571"/>
      <c r="AU158" s="571"/>
      <c r="AV158" s="571"/>
      <c r="AW158" s="107"/>
      <c r="AX158" s="107"/>
      <c r="AY158" s="107"/>
      <c r="AZ158" s="107"/>
      <c r="BA158" s="107"/>
      <c r="BB158" s="107"/>
      <c r="BC158" s="107"/>
      <c r="BD158" s="107"/>
      <c r="BE158" s="107"/>
      <c r="BF158" s="107"/>
      <c r="BG158" s="107"/>
      <c r="BH158" s="107"/>
      <c r="BI158" s="107"/>
      <c r="BJ158" s="107"/>
      <c r="BK158" s="107"/>
      <c r="BL158" s="107"/>
      <c r="BM158" s="107"/>
      <c r="BN158" s="107"/>
      <c r="BO158" s="107"/>
    </row>
    <row r="159" spans="1:136" s="74" customFormat="1" ht="25.5" customHeight="1" x14ac:dyDescent="0.25">
      <c r="A159" s="569" t="s">
        <v>290</v>
      </c>
      <c r="B159" s="570"/>
      <c r="C159" s="570"/>
      <c r="D159" s="572" t="s">
        <v>292</v>
      </c>
      <c r="E159" s="572"/>
      <c r="F159" s="572"/>
      <c r="G159" s="573"/>
      <c r="H159" s="83">
        <f>SUM(I159:S159)</f>
        <v>0</v>
      </c>
      <c r="I159" s="84">
        <f>I160</f>
        <v>0</v>
      </c>
      <c r="J159" s="285">
        <f>J160</f>
        <v>0</v>
      </c>
      <c r="K159" s="86">
        <f t="shared" ref="K159:AQ159" si="734">K160</f>
        <v>0</v>
      </c>
      <c r="L159" s="300">
        <f t="shared" si="734"/>
        <v>0</v>
      </c>
      <c r="M159" s="120">
        <f t="shared" si="734"/>
        <v>0</v>
      </c>
      <c r="N159" s="85">
        <f t="shared" si="734"/>
        <v>0</v>
      </c>
      <c r="O159" s="85">
        <f t="shared" si="734"/>
        <v>0</v>
      </c>
      <c r="P159" s="85">
        <f t="shared" si="734"/>
        <v>0</v>
      </c>
      <c r="Q159" s="85">
        <f t="shared" si="734"/>
        <v>0</v>
      </c>
      <c r="R159" s="85">
        <f t="shared" si="734"/>
        <v>0</v>
      </c>
      <c r="S159" s="86">
        <f t="shared" si="734"/>
        <v>0</v>
      </c>
      <c r="T159" s="245">
        <f>SUM(U159:AE159)</f>
        <v>0</v>
      </c>
      <c r="U159" s="84">
        <f>U160</f>
        <v>0</v>
      </c>
      <c r="V159" s="285">
        <f>V160</f>
        <v>0</v>
      </c>
      <c r="W159" s="86">
        <f t="shared" si="734"/>
        <v>0</v>
      </c>
      <c r="X159" s="300">
        <f t="shared" si="734"/>
        <v>0</v>
      </c>
      <c r="Y159" s="120">
        <f t="shared" si="734"/>
        <v>0</v>
      </c>
      <c r="Z159" s="85">
        <f t="shared" si="734"/>
        <v>0</v>
      </c>
      <c r="AA159" s="85">
        <f t="shared" si="734"/>
        <v>0</v>
      </c>
      <c r="AB159" s="85">
        <f t="shared" si="734"/>
        <v>0</v>
      </c>
      <c r="AC159" s="85">
        <f t="shared" si="734"/>
        <v>0</v>
      </c>
      <c r="AD159" s="85">
        <f t="shared" si="734"/>
        <v>0</v>
      </c>
      <c r="AE159" s="86">
        <f t="shared" si="734"/>
        <v>0</v>
      </c>
      <c r="AF159" s="261">
        <f>SUM(AG159:AQ159)</f>
        <v>0</v>
      </c>
      <c r="AG159" s="468">
        <f>AG160</f>
        <v>0</v>
      </c>
      <c r="AH159" s="469">
        <f>AH160</f>
        <v>0</v>
      </c>
      <c r="AI159" s="470">
        <f t="shared" si="734"/>
        <v>0</v>
      </c>
      <c r="AJ159" s="471">
        <f t="shared" si="734"/>
        <v>0</v>
      </c>
      <c r="AK159" s="472">
        <f t="shared" si="734"/>
        <v>0</v>
      </c>
      <c r="AL159" s="473">
        <f t="shared" si="734"/>
        <v>0</v>
      </c>
      <c r="AM159" s="473">
        <f t="shared" si="734"/>
        <v>0</v>
      </c>
      <c r="AN159" s="473">
        <f t="shared" si="734"/>
        <v>0</v>
      </c>
      <c r="AO159" s="473">
        <f t="shared" si="734"/>
        <v>0</v>
      </c>
      <c r="AP159" s="473">
        <f t="shared" si="734"/>
        <v>0</v>
      </c>
      <c r="AQ159" s="470">
        <f t="shared" si="734"/>
        <v>0</v>
      </c>
      <c r="AR159" s="206"/>
      <c r="AS159" s="124"/>
      <c r="AT159" s="196"/>
      <c r="AU159" s="196"/>
      <c r="AV159" s="196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2"/>
      <c r="CA159" s="192"/>
      <c r="CB159" s="192"/>
      <c r="CC159" s="192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2"/>
      <c r="CO159" s="192"/>
      <c r="CP159" s="192"/>
      <c r="CQ159" s="192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2"/>
      <c r="DC159" s="192"/>
      <c r="DD159" s="192"/>
      <c r="DE159" s="192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2"/>
      <c r="DQ159" s="192"/>
      <c r="DR159" s="192"/>
      <c r="DS159" s="192"/>
      <c r="DT159" s="192"/>
      <c r="DU159" s="192"/>
      <c r="DV159" s="192"/>
      <c r="DW159" s="192"/>
      <c r="DX159" s="192"/>
      <c r="DY159" s="192"/>
      <c r="DZ159" s="192"/>
      <c r="EA159" s="192"/>
      <c r="EB159" s="192"/>
      <c r="EC159" s="192"/>
      <c r="ED159" s="192"/>
      <c r="EE159" s="192"/>
      <c r="EF159" s="192"/>
    </row>
    <row r="160" spans="1:136" s="74" customFormat="1" ht="15.75" customHeight="1" x14ac:dyDescent="0.25">
      <c r="A160" s="436">
        <v>3</v>
      </c>
      <c r="B160" s="68"/>
      <c r="C160" s="90"/>
      <c r="D160" s="565" t="s">
        <v>16</v>
      </c>
      <c r="E160" s="565"/>
      <c r="F160" s="565"/>
      <c r="G160" s="566"/>
      <c r="H160" s="75">
        <f t="shared" ref="H160:H167" si="735">SUM(I160:S160)</f>
        <v>0</v>
      </c>
      <c r="I160" s="77">
        <f>I161+I165</f>
        <v>0</v>
      </c>
      <c r="J160" s="61">
        <f>J161+J165</f>
        <v>0</v>
      </c>
      <c r="K160" s="79">
        <f t="shared" ref="K160:S160" si="736">K161+K165</f>
        <v>0</v>
      </c>
      <c r="L160" s="301">
        <f t="shared" si="736"/>
        <v>0</v>
      </c>
      <c r="M160" s="95">
        <f t="shared" si="736"/>
        <v>0</v>
      </c>
      <c r="N160" s="78">
        <f t="shared" si="736"/>
        <v>0</v>
      </c>
      <c r="O160" s="78">
        <f t="shared" ref="O160" si="737">O161+O165</f>
        <v>0</v>
      </c>
      <c r="P160" s="78">
        <f t="shared" si="736"/>
        <v>0</v>
      </c>
      <c r="Q160" s="78">
        <f t="shared" si="736"/>
        <v>0</v>
      </c>
      <c r="R160" s="78">
        <f t="shared" si="736"/>
        <v>0</v>
      </c>
      <c r="S160" s="79">
        <f t="shared" si="736"/>
        <v>0</v>
      </c>
      <c r="T160" s="237">
        <f t="shared" ref="T160:T167" si="738">SUM(U160:AE160)</f>
        <v>0</v>
      </c>
      <c r="U160" s="77">
        <f>U161+U165</f>
        <v>0</v>
      </c>
      <c r="V160" s="61">
        <f>V161+V165</f>
        <v>0</v>
      </c>
      <c r="W160" s="79">
        <f t="shared" ref="W160:AE160" si="739">W161+W165</f>
        <v>0</v>
      </c>
      <c r="X160" s="301">
        <f t="shared" si="739"/>
        <v>0</v>
      </c>
      <c r="Y160" s="95">
        <f t="shared" si="739"/>
        <v>0</v>
      </c>
      <c r="Z160" s="78">
        <f t="shared" si="739"/>
        <v>0</v>
      </c>
      <c r="AA160" s="78">
        <f t="shared" ref="AA160" si="740">AA161+AA165</f>
        <v>0</v>
      </c>
      <c r="AB160" s="78">
        <f t="shared" si="739"/>
        <v>0</v>
      </c>
      <c r="AC160" s="78">
        <f t="shared" si="739"/>
        <v>0</v>
      </c>
      <c r="AD160" s="78">
        <f t="shared" si="739"/>
        <v>0</v>
      </c>
      <c r="AE160" s="79">
        <f t="shared" si="739"/>
        <v>0</v>
      </c>
      <c r="AF160" s="262">
        <f t="shared" ref="AF160:AF167" si="741">SUM(AG160:AQ160)</f>
        <v>0</v>
      </c>
      <c r="AG160" s="315">
        <f>AG161+AG165</f>
        <v>0</v>
      </c>
      <c r="AH160" s="263">
        <f>AH161+AH165</f>
        <v>0</v>
      </c>
      <c r="AI160" s="239">
        <f t="shared" ref="AI160:AQ160" si="742">AI161+AI165</f>
        <v>0</v>
      </c>
      <c r="AJ160" s="303">
        <f t="shared" si="742"/>
        <v>0</v>
      </c>
      <c r="AK160" s="240">
        <f t="shared" si="742"/>
        <v>0</v>
      </c>
      <c r="AL160" s="241">
        <f t="shared" si="742"/>
        <v>0</v>
      </c>
      <c r="AM160" s="241">
        <f t="shared" ref="AM160" si="743">AM161+AM165</f>
        <v>0</v>
      </c>
      <c r="AN160" s="241">
        <f t="shared" si="742"/>
        <v>0</v>
      </c>
      <c r="AO160" s="241">
        <f t="shared" si="742"/>
        <v>0</v>
      </c>
      <c r="AP160" s="241">
        <f t="shared" si="742"/>
        <v>0</v>
      </c>
      <c r="AQ160" s="239">
        <f t="shared" si="742"/>
        <v>0</v>
      </c>
      <c r="AR160" s="206"/>
      <c r="AS160" s="89"/>
      <c r="AT160" s="388"/>
      <c r="AU160" s="388"/>
      <c r="AV160" s="388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2"/>
      <c r="BM160" s="192"/>
      <c r="BN160" s="192"/>
      <c r="BO160" s="192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2"/>
      <c r="CA160" s="192"/>
      <c r="CB160" s="192"/>
      <c r="CC160" s="192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2"/>
      <c r="CO160" s="192"/>
      <c r="CP160" s="192"/>
      <c r="CQ160" s="192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2"/>
      <c r="DC160" s="192"/>
      <c r="DD160" s="192"/>
      <c r="DE160" s="192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2"/>
      <c r="DQ160" s="192"/>
      <c r="DR160" s="192"/>
      <c r="DS160" s="192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2"/>
      <c r="EE160" s="192"/>
      <c r="EF160" s="192"/>
    </row>
    <row r="161" spans="1:136" s="73" customFormat="1" ht="15.75" customHeight="1" x14ac:dyDescent="0.25">
      <c r="A161" s="563">
        <v>31</v>
      </c>
      <c r="B161" s="564"/>
      <c r="C161" s="90"/>
      <c r="D161" s="565" t="s">
        <v>0</v>
      </c>
      <c r="E161" s="565"/>
      <c r="F161" s="565"/>
      <c r="G161" s="566"/>
      <c r="H161" s="75">
        <f t="shared" si="735"/>
        <v>0</v>
      </c>
      <c r="I161" s="96">
        <f>SUM(I162:I164)</f>
        <v>0</v>
      </c>
      <c r="J161" s="61">
        <f>SUM(J162:J164)</f>
        <v>0</v>
      </c>
      <c r="K161" s="79">
        <f t="shared" ref="K161:S161" si="744">SUM(K162:K164)</f>
        <v>0</v>
      </c>
      <c r="L161" s="301">
        <f t="shared" si="744"/>
        <v>0</v>
      </c>
      <c r="M161" s="95">
        <f t="shared" si="744"/>
        <v>0</v>
      </c>
      <c r="N161" s="78">
        <f t="shared" si="744"/>
        <v>0</v>
      </c>
      <c r="O161" s="78">
        <f t="shared" ref="O161" si="745">SUM(O162:O164)</f>
        <v>0</v>
      </c>
      <c r="P161" s="78">
        <f t="shared" si="744"/>
        <v>0</v>
      </c>
      <c r="Q161" s="78">
        <f t="shared" si="744"/>
        <v>0</v>
      </c>
      <c r="R161" s="78">
        <f t="shared" si="744"/>
        <v>0</v>
      </c>
      <c r="S161" s="229">
        <f t="shared" si="744"/>
        <v>0</v>
      </c>
      <c r="T161" s="248">
        <f t="shared" si="738"/>
        <v>0</v>
      </c>
      <c r="U161" s="96">
        <f>SUM(U162:U164)</f>
        <v>0</v>
      </c>
      <c r="V161" s="78">
        <f>SUM(V162:V164)</f>
        <v>0</v>
      </c>
      <c r="W161" s="79">
        <f t="shared" ref="W161:AE161" si="746">SUM(W162:W164)</f>
        <v>0</v>
      </c>
      <c r="X161" s="301">
        <f t="shared" si="746"/>
        <v>0</v>
      </c>
      <c r="Y161" s="95">
        <f t="shared" si="746"/>
        <v>0</v>
      </c>
      <c r="Z161" s="78">
        <f t="shared" si="746"/>
        <v>0</v>
      </c>
      <c r="AA161" s="78">
        <f t="shared" ref="AA161" si="747">SUM(AA162:AA164)</f>
        <v>0</v>
      </c>
      <c r="AB161" s="78">
        <f t="shared" si="746"/>
        <v>0</v>
      </c>
      <c r="AC161" s="78">
        <f t="shared" si="746"/>
        <v>0</v>
      </c>
      <c r="AD161" s="78">
        <f t="shared" si="746"/>
        <v>0</v>
      </c>
      <c r="AE161" s="229">
        <f t="shared" si="746"/>
        <v>0</v>
      </c>
      <c r="AF161" s="262">
        <f t="shared" si="741"/>
        <v>0</v>
      </c>
      <c r="AG161" s="238">
        <f>SUM(AG162:AG164)</f>
        <v>0</v>
      </c>
      <c r="AH161" s="241">
        <f>SUM(AH162:AH164)</f>
        <v>0</v>
      </c>
      <c r="AI161" s="239">
        <f t="shared" ref="AI161:AQ161" si="748">SUM(AI162:AI164)</f>
        <v>0</v>
      </c>
      <c r="AJ161" s="303">
        <f t="shared" si="748"/>
        <v>0</v>
      </c>
      <c r="AK161" s="240">
        <f t="shared" si="748"/>
        <v>0</v>
      </c>
      <c r="AL161" s="241">
        <f t="shared" si="748"/>
        <v>0</v>
      </c>
      <c r="AM161" s="241">
        <f t="shared" ref="AM161" si="749">SUM(AM162:AM164)</f>
        <v>0</v>
      </c>
      <c r="AN161" s="241">
        <f t="shared" si="748"/>
        <v>0</v>
      </c>
      <c r="AO161" s="241">
        <f t="shared" si="748"/>
        <v>0</v>
      </c>
      <c r="AP161" s="241">
        <f t="shared" si="748"/>
        <v>0</v>
      </c>
      <c r="AQ161" s="242">
        <f t="shared" si="748"/>
        <v>0</v>
      </c>
      <c r="AR161" s="206"/>
      <c r="AS161" s="89"/>
      <c r="AT161" s="388"/>
      <c r="AU161" s="388"/>
      <c r="AV161" s="388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90"/>
      <c r="CA161" s="190"/>
      <c r="CB161" s="190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90"/>
      <c r="CO161" s="190"/>
      <c r="CP161" s="190"/>
      <c r="CQ161" s="190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  <c r="DW161" s="190"/>
      <c r="DX161" s="190"/>
      <c r="DY161" s="190"/>
      <c r="DZ161" s="190"/>
      <c r="EA161" s="190"/>
      <c r="EB161" s="190"/>
      <c r="EC161" s="190"/>
      <c r="ED161" s="190"/>
      <c r="EE161" s="190"/>
      <c r="EF161" s="190"/>
    </row>
    <row r="162" spans="1:136" s="72" customFormat="1" ht="15.75" customHeight="1" x14ac:dyDescent="0.25">
      <c r="A162" s="230"/>
      <c r="B162" s="179"/>
      <c r="C162" s="179">
        <v>311</v>
      </c>
      <c r="D162" s="567" t="s">
        <v>1</v>
      </c>
      <c r="E162" s="567"/>
      <c r="F162" s="567"/>
      <c r="G162" s="567"/>
      <c r="H162" s="76">
        <f t="shared" si="735"/>
        <v>0</v>
      </c>
      <c r="I162" s="80"/>
      <c r="J162" s="94"/>
      <c r="K162" s="82"/>
      <c r="L162" s="302"/>
      <c r="M162" s="118"/>
      <c r="N162" s="81"/>
      <c r="O162" s="81"/>
      <c r="P162" s="81"/>
      <c r="Q162" s="81"/>
      <c r="R162" s="81"/>
      <c r="S162" s="82"/>
      <c r="T162" s="28">
        <f t="shared" si="738"/>
        <v>0</v>
      </c>
      <c r="U162" s="80"/>
      <c r="V162" s="94"/>
      <c r="W162" s="82"/>
      <c r="X162" s="302"/>
      <c r="Y162" s="118"/>
      <c r="Z162" s="81"/>
      <c r="AA162" s="81"/>
      <c r="AB162" s="81"/>
      <c r="AC162" s="81"/>
      <c r="AD162" s="81"/>
      <c r="AE162" s="82"/>
      <c r="AF162" s="109">
        <f t="shared" si="741"/>
        <v>0</v>
      </c>
      <c r="AG162" s="29">
        <f t="shared" ref="AG162:AG164" si="750">I162+U162</f>
        <v>0</v>
      </c>
      <c r="AH162" s="92">
        <f t="shared" ref="AH162:AH164" si="751">J162+V162</f>
        <v>0</v>
      </c>
      <c r="AI162" s="31">
        <f t="shared" ref="AI162:AI164" si="752">K162+W162</f>
        <v>0</v>
      </c>
      <c r="AJ162" s="326">
        <f t="shared" ref="AJ162:AJ164" si="753">L162+X162</f>
        <v>0</v>
      </c>
      <c r="AK162" s="290">
        <f t="shared" ref="AK162:AK164" si="754">M162+Y162</f>
        <v>0</v>
      </c>
      <c r="AL162" s="30">
        <f t="shared" ref="AL162:AL164" si="755">N162+Z162</f>
        <v>0</v>
      </c>
      <c r="AM162" s="30">
        <f t="shared" ref="AM162:AM164" si="756">O162+AA162</f>
        <v>0</v>
      </c>
      <c r="AN162" s="30">
        <f t="shared" ref="AN162:AN164" si="757">P162+AB162</f>
        <v>0</v>
      </c>
      <c r="AO162" s="30">
        <f t="shared" ref="AO162:AO164" si="758">Q162+AC162</f>
        <v>0</v>
      </c>
      <c r="AP162" s="30">
        <f t="shared" ref="AP162:AP164" si="759">R162+AD162</f>
        <v>0</v>
      </c>
      <c r="AQ162" s="31">
        <f t="shared" ref="AQ162:AQ164" si="760">S162+AE162</f>
        <v>0</v>
      </c>
      <c r="AR162" s="206"/>
      <c r="AS162" s="89"/>
      <c r="AT162" s="388"/>
      <c r="AU162" s="388"/>
      <c r="AV162" s="388"/>
      <c r="AW162" s="89"/>
      <c r="AX162" s="89"/>
      <c r="AY162" s="89"/>
      <c r="AZ162" s="89"/>
      <c r="BA162" s="89"/>
      <c r="BB162" s="89"/>
      <c r="BC162" s="89"/>
      <c r="BD162" s="89"/>
      <c r="BE162" s="89"/>
      <c r="BF162" s="89"/>
      <c r="BG162" s="89"/>
      <c r="BH162" s="89"/>
      <c r="BI162" s="89"/>
      <c r="BJ162" s="89"/>
      <c r="BK162" s="89"/>
      <c r="BL162" s="89"/>
      <c r="BM162" s="89"/>
      <c r="BN162" s="89"/>
      <c r="BO162" s="89"/>
      <c r="BP162" s="89"/>
      <c r="BQ162" s="89"/>
      <c r="BR162" s="89"/>
      <c r="BS162" s="89"/>
      <c r="BT162" s="89"/>
      <c r="BU162" s="89"/>
      <c r="BV162" s="89"/>
      <c r="BW162" s="89"/>
      <c r="BX162" s="89"/>
      <c r="BY162" s="89"/>
      <c r="BZ162" s="89"/>
      <c r="CA162" s="89"/>
      <c r="CB162" s="89"/>
      <c r="CC162" s="89"/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89"/>
      <c r="CQ162" s="89"/>
      <c r="CR162" s="89"/>
      <c r="CS162" s="89"/>
      <c r="CT162" s="89"/>
      <c r="CU162" s="89"/>
      <c r="CV162" s="89"/>
      <c r="CW162" s="89"/>
      <c r="CX162" s="89"/>
      <c r="CY162" s="89"/>
      <c r="CZ162" s="89"/>
      <c r="DA162" s="89"/>
      <c r="DB162" s="89"/>
      <c r="DC162" s="89"/>
      <c r="DD162" s="89"/>
      <c r="DE162" s="89"/>
      <c r="DF162" s="89"/>
      <c r="DG162" s="89"/>
      <c r="DH162" s="89"/>
      <c r="DI162" s="89"/>
      <c r="DJ162" s="89"/>
      <c r="DK162" s="89"/>
      <c r="DL162" s="89"/>
      <c r="DM162" s="89"/>
      <c r="DN162" s="89"/>
      <c r="DO162" s="89"/>
      <c r="DP162" s="89"/>
      <c r="DQ162" s="89"/>
      <c r="DR162" s="89"/>
      <c r="DS162" s="89"/>
      <c r="DT162" s="89"/>
      <c r="DU162" s="89"/>
      <c r="DV162" s="89"/>
      <c r="DW162" s="89"/>
      <c r="DX162" s="89"/>
      <c r="DY162" s="89"/>
      <c r="DZ162" s="89"/>
      <c r="EA162" s="89"/>
      <c r="EB162" s="89"/>
      <c r="EC162" s="89"/>
      <c r="ED162" s="89"/>
      <c r="EE162" s="89"/>
      <c r="EF162" s="89"/>
    </row>
    <row r="163" spans="1:136" s="72" customFormat="1" ht="15.75" customHeight="1" x14ac:dyDescent="0.25">
      <c r="A163" s="230"/>
      <c r="B163" s="179"/>
      <c r="C163" s="179">
        <v>312</v>
      </c>
      <c r="D163" s="567" t="s">
        <v>2</v>
      </c>
      <c r="E163" s="567"/>
      <c r="F163" s="567"/>
      <c r="G163" s="568"/>
      <c r="H163" s="76">
        <f t="shared" si="735"/>
        <v>0</v>
      </c>
      <c r="I163" s="80"/>
      <c r="J163" s="94"/>
      <c r="K163" s="82"/>
      <c r="L163" s="302"/>
      <c r="M163" s="118"/>
      <c r="N163" s="81"/>
      <c r="O163" s="81"/>
      <c r="P163" s="81"/>
      <c r="Q163" s="81"/>
      <c r="R163" s="81"/>
      <c r="S163" s="82"/>
      <c r="T163" s="28">
        <f t="shared" si="738"/>
        <v>0</v>
      </c>
      <c r="U163" s="80"/>
      <c r="V163" s="94"/>
      <c r="W163" s="82"/>
      <c r="X163" s="302"/>
      <c r="Y163" s="118"/>
      <c r="Z163" s="81"/>
      <c r="AA163" s="81"/>
      <c r="AB163" s="81"/>
      <c r="AC163" s="81"/>
      <c r="AD163" s="81"/>
      <c r="AE163" s="82"/>
      <c r="AF163" s="109">
        <f t="shared" si="741"/>
        <v>0</v>
      </c>
      <c r="AG163" s="29">
        <f t="shared" si="750"/>
        <v>0</v>
      </c>
      <c r="AH163" s="92">
        <f t="shared" si="751"/>
        <v>0</v>
      </c>
      <c r="AI163" s="31">
        <f t="shared" si="752"/>
        <v>0</v>
      </c>
      <c r="AJ163" s="326">
        <f t="shared" si="753"/>
        <v>0</v>
      </c>
      <c r="AK163" s="290">
        <f t="shared" si="754"/>
        <v>0</v>
      </c>
      <c r="AL163" s="30">
        <f t="shared" si="755"/>
        <v>0</v>
      </c>
      <c r="AM163" s="30">
        <f t="shared" si="756"/>
        <v>0</v>
      </c>
      <c r="AN163" s="30">
        <f t="shared" si="757"/>
        <v>0</v>
      </c>
      <c r="AO163" s="30">
        <f t="shared" si="758"/>
        <v>0</v>
      </c>
      <c r="AP163" s="30">
        <f t="shared" si="759"/>
        <v>0</v>
      </c>
      <c r="AQ163" s="31">
        <f t="shared" si="760"/>
        <v>0</v>
      </c>
      <c r="AR163" s="206"/>
      <c r="AS163" s="190"/>
      <c r="AT163" s="190"/>
      <c r="AU163" s="190"/>
      <c r="AV163" s="190"/>
      <c r="AW163" s="89"/>
      <c r="AX163" s="89"/>
      <c r="AY163" s="89"/>
      <c r="AZ163" s="89"/>
      <c r="BA163" s="89"/>
      <c r="BB163" s="89"/>
      <c r="BC163" s="89"/>
      <c r="BD163" s="89"/>
      <c r="BE163" s="89"/>
      <c r="BF163" s="89"/>
      <c r="BG163" s="89"/>
      <c r="BH163" s="89"/>
      <c r="BI163" s="89"/>
      <c r="BJ163" s="89"/>
      <c r="BK163" s="89"/>
      <c r="BL163" s="89"/>
      <c r="BM163" s="89"/>
      <c r="BN163" s="89"/>
      <c r="BO163" s="89"/>
      <c r="BP163" s="89"/>
      <c r="BQ163" s="89"/>
      <c r="BR163" s="89"/>
      <c r="BS163" s="89"/>
      <c r="BT163" s="89"/>
      <c r="BU163" s="89"/>
      <c r="BV163" s="89"/>
      <c r="BW163" s="89"/>
      <c r="BX163" s="89"/>
      <c r="BY163" s="89"/>
      <c r="BZ163" s="89"/>
      <c r="CA163" s="89"/>
      <c r="CB163" s="89"/>
      <c r="CC163" s="89"/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89"/>
      <c r="CQ163" s="89"/>
      <c r="CR163" s="89"/>
      <c r="CS163" s="89"/>
      <c r="CT163" s="89"/>
      <c r="CU163" s="89"/>
      <c r="CV163" s="89"/>
      <c r="CW163" s="89"/>
      <c r="CX163" s="89"/>
      <c r="CY163" s="89"/>
      <c r="CZ163" s="89"/>
      <c r="DA163" s="89"/>
      <c r="DB163" s="89"/>
      <c r="DC163" s="89"/>
      <c r="DD163" s="89"/>
      <c r="DE163" s="89"/>
      <c r="DF163" s="89"/>
      <c r="DG163" s="89"/>
      <c r="DH163" s="89"/>
      <c r="DI163" s="89"/>
      <c r="DJ163" s="89"/>
      <c r="DK163" s="89"/>
      <c r="DL163" s="89"/>
      <c r="DM163" s="89"/>
      <c r="DN163" s="89"/>
      <c r="DO163" s="89"/>
      <c r="DP163" s="89"/>
      <c r="DQ163" s="89"/>
      <c r="DR163" s="89"/>
      <c r="DS163" s="89"/>
      <c r="DT163" s="89"/>
      <c r="DU163" s="89"/>
      <c r="DV163" s="89"/>
      <c r="DW163" s="89"/>
      <c r="DX163" s="89"/>
      <c r="DY163" s="89"/>
      <c r="DZ163" s="89"/>
      <c r="EA163" s="89"/>
      <c r="EB163" s="89"/>
      <c r="EC163" s="89"/>
      <c r="ED163" s="89"/>
      <c r="EE163" s="89"/>
      <c r="EF163" s="89"/>
    </row>
    <row r="164" spans="1:136" s="72" customFormat="1" ht="15.75" customHeight="1" x14ac:dyDescent="0.25">
      <c r="A164" s="230"/>
      <c r="B164" s="179"/>
      <c r="C164" s="179">
        <v>313</v>
      </c>
      <c r="D164" s="567" t="s">
        <v>3</v>
      </c>
      <c r="E164" s="567"/>
      <c r="F164" s="567"/>
      <c r="G164" s="567"/>
      <c r="H164" s="76">
        <f t="shared" si="735"/>
        <v>0</v>
      </c>
      <c r="I164" s="80"/>
      <c r="J164" s="94"/>
      <c r="K164" s="82"/>
      <c r="L164" s="302"/>
      <c r="M164" s="118"/>
      <c r="N164" s="81"/>
      <c r="O164" s="81"/>
      <c r="P164" s="81"/>
      <c r="Q164" s="81"/>
      <c r="R164" s="81"/>
      <c r="S164" s="82"/>
      <c r="T164" s="28">
        <f t="shared" si="738"/>
        <v>0</v>
      </c>
      <c r="U164" s="80"/>
      <c r="V164" s="94"/>
      <c r="W164" s="82"/>
      <c r="X164" s="302"/>
      <c r="Y164" s="118"/>
      <c r="Z164" s="81"/>
      <c r="AA164" s="81"/>
      <c r="AB164" s="81"/>
      <c r="AC164" s="81"/>
      <c r="AD164" s="81"/>
      <c r="AE164" s="82"/>
      <c r="AF164" s="109">
        <f t="shared" si="741"/>
        <v>0</v>
      </c>
      <c r="AG164" s="29">
        <f t="shared" si="750"/>
        <v>0</v>
      </c>
      <c r="AH164" s="92">
        <f t="shared" si="751"/>
        <v>0</v>
      </c>
      <c r="AI164" s="31">
        <f t="shared" si="752"/>
        <v>0</v>
      </c>
      <c r="AJ164" s="326">
        <f t="shared" si="753"/>
        <v>0</v>
      </c>
      <c r="AK164" s="290">
        <f t="shared" si="754"/>
        <v>0</v>
      </c>
      <c r="AL164" s="30">
        <f t="shared" si="755"/>
        <v>0</v>
      </c>
      <c r="AM164" s="30">
        <f t="shared" si="756"/>
        <v>0</v>
      </c>
      <c r="AN164" s="30">
        <f t="shared" si="757"/>
        <v>0</v>
      </c>
      <c r="AO164" s="30">
        <f t="shared" si="758"/>
        <v>0</v>
      </c>
      <c r="AP164" s="30">
        <f t="shared" si="759"/>
        <v>0</v>
      </c>
      <c r="AQ164" s="31">
        <f t="shared" si="760"/>
        <v>0</v>
      </c>
      <c r="AR164" s="206"/>
      <c r="AS164" s="89"/>
      <c r="AT164" s="388"/>
      <c r="AU164" s="388"/>
      <c r="AV164" s="388"/>
      <c r="AW164" s="89"/>
      <c r="AX164" s="89"/>
      <c r="AY164" s="89"/>
      <c r="AZ164" s="89"/>
      <c r="BA164" s="89"/>
      <c r="BB164" s="89"/>
      <c r="BC164" s="89"/>
      <c r="BD164" s="89"/>
      <c r="BE164" s="89"/>
      <c r="BF164" s="89"/>
      <c r="BG164" s="89"/>
      <c r="BH164" s="89"/>
      <c r="BI164" s="89"/>
      <c r="BJ164" s="89"/>
      <c r="BK164" s="89"/>
      <c r="BL164" s="89"/>
      <c r="BM164" s="89"/>
      <c r="BN164" s="89"/>
      <c r="BO164" s="89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</row>
    <row r="165" spans="1:136" s="73" customFormat="1" ht="15.75" customHeight="1" x14ac:dyDescent="0.25">
      <c r="A165" s="563">
        <v>32</v>
      </c>
      <c r="B165" s="564"/>
      <c r="C165" s="90"/>
      <c r="D165" s="565" t="s">
        <v>4</v>
      </c>
      <c r="E165" s="565"/>
      <c r="F165" s="565"/>
      <c r="G165" s="566"/>
      <c r="H165" s="75">
        <f t="shared" si="735"/>
        <v>0</v>
      </c>
      <c r="I165" s="77">
        <f t="shared" ref="I165:S165" si="761">SUM(I166:I169)</f>
        <v>0</v>
      </c>
      <c r="J165" s="61">
        <f t="shared" ref="J165" si="762">SUM(J166:J169)</f>
        <v>0</v>
      </c>
      <c r="K165" s="79">
        <f t="shared" si="761"/>
        <v>0</v>
      </c>
      <c r="L165" s="301">
        <f t="shared" si="761"/>
        <v>0</v>
      </c>
      <c r="M165" s="95">
        <f t="shared" si="761"/>
        <v>0</v>
      </c>
      <c r="N165" s="78">
        <f t="shared" si="761"/>
        <v>0</v>
      </c>
      <c r="O165" s="78">
        <f t="shared" ref="O165" si="763">SUM(O166:O169)</f>
        <v>0</v>
      </c>
      <c r="P165" s="78">
        <f t="shared" si="761"/>
        <v>0</v>
      </c>
      <c r="Q165" s="78">
        <f t="shared" si="761"/>
        <v>0</v>
      </c>
      <c r="R165" s="78">
        <f t="shared" si="761"/>
        <v>0</v>
      </c>
      <c r="S165" s="79">
        <f t="shared" si="761"/>
        <v>0</v>
      </c>
      <c r="T165" s="237">
        <f t="shared" si="738"/>
        <v>0</v>
      </c>
      <c r="U165" s="77">
        <f t="shared" ref="U165:AE165" si="764">SUM(U166:U169)</f>
        <v>0</v>
      </c>
      <c r="V165" s="61">
        <f t="shared" ref="V165" si="765">SUM(V166:V169)</f>
        <v>0</v>
      </c>
      <c r="W165" s="79">
        <f t="shared" si="764"/>
        <v>0</v>
      </c>
      <c r="X165" s="301">
        <f t="shared" si="764"/>
        <v>0</v>
      </c>
      <c r="Y165" s="95">
        <f t="shared" si="764"/>
        <v>0</v>
      </c>
      <c r="Z165" s="78">
        <f t="shared" si="764"/>
        <v>0</v>
      </c>
      <c r="AA165" s="78">
        <f t="shared" ref="AA165" si="766">SUM(AA166:AA169)</f>
        <v>0</v>
      </c>
      <c r="AB165" s="78">
        <f t="shared" si="764"/>
        <v>0</v>
      </c>
      <c r="AC165" s="78">
        <f t="shared" si="764"/>
        <v>0</v>
      </c>
      <c r="AD165" s="78">
        <f t="shared" si="764"/>
        <v>0</v>
      </c>
      <c r="AE165" s="79">
        <f t="shared" si="764"/>
        <v>0</v>
      </c>
      <c r="AF165" s="262">
        <f t="shared" si="741"/>
        <v>0</v>
      </c>
      <c r="AG165" s="315">
        <f t="shared" ref="AG165:AQ165" si="767">SUM(AG166:AG169)</f>
        <v>0</v>
      </c>
      <c r="AH165" s="263">
        <f t="shared" ref="AH165" si="768">SUM(AH166:AH169)</f>
        <v>0</v>
      </c>
      <c r="AI165" s="239">
        <f t="shared" si="767"/>
        <v>0</v>
      </c>
      <c r="AJ165" s="303">
        <f t="shared" si="767"/>
        <v>0</v>
      </c>
      <c r="AK165" s="240">
        <f t="shared" si="767"/>
        <v>0</v>
      </c>
      <c r="AL165" s="241">
        <f t="shared" si="767"/>
        <v>0</v>
      </c>
      <c r="AM165" s="241">
        <f t="shared" ref="AM165" si="769">SUM(AM166:AM169)</f>
        <v>0</v>
      </c>
      <c r="AN165" s="241">
        <f t="shared" si="767"/>
        <v>0</v>
      </c>
      <c r="AO165" s="241">
        <f t="shared" si="767"/>
        <v>0</v>
      </c>
      <c r="AP165" s="241">
        <f t="shared" si="767"/>
        <v>0</v>
      </c>
      <c r="AQ165" s="239">
        <f t="shared" si="767"/>
        <v>0</v>
      </c>
      <c r="AR165" s="206"/>
      <c r="AS165" s="89"/>
      <c r="AT165" s="388"/>
      <c r="AU165" s="388"/>
      <c r="AV165" s="388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90"/>
      <c r="CA165" s="190"/>
      <c r="CB165" s="190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0"/>
      <c r="DX165" s="190"/>
      <c r="DY165" s="190"/>
      <c r="DZ165" s="190"/>
      <c r="EA165" s="190"/>
      <c r="EB165" s="190"/>
      <c r="EC165" s="190"/>
      <c r="ED165" s="190"/>
      <c r="EE165" s="190"/>
      <c r="EF165" s="190"/>
    </row>
    <row r="166" spans="1:136" s="72" customFormat="1" ht="15.75" customHeight="1" x14ac:dyDescent="0.25">
      <c r="A166" s="230"/>
      <c r="B166" s="179"/>
      <c r="C166" s="179">
        <v>321</v>
      </c>
      <c r="D166" s="567" t="s">
        <v>5</v>
      </c>
      <c r="E166" s="567"/>
      <c r="F166" s="567"/>
      <c r="G166" s="567"/>
      <c r="H166" s="76">
        <f t="shared" si="735"/>
        <v>0</v>
      </c>
      <c r="I166" s="80"/>
      <c r="J166" s="94"/>
      <c r="K166" s="82"/>
      <c r="L166" s="302"/>
      <c r="M166" s="118"/>
      <c r="N166" s="81"/>
      <c r="O166" s="81"/>
      <c r="P166" s="81"/>
      <c r="Q166" s="81"/>
      <c r="R166" s="81"/>
      <c r="S166" s="82"/>
      <c r="T166" s="28">
        <f t="shared" si="738"/>
        <v>0</v>
      </c>
      <c r="U166" s="80"/>
      <c r="V166" s="94"/>
      <c r="W166" s="82"/>
      <c r="X166" s="302"/>
      <c r="Y166" s="118"/>
      <c r="Z166" s="81"/>
      <c r="AA166" s="81"/>
      <c r="AB166" s="81"/>
      <c r="AC166" s="81"/>
      <c r="AD166" s="81"/>
      <c r="AE166" s="82"/>
      <c r="AF166" s="109">
        <f t="shared" si="741"/>
        <v>0</v>
      </c>
      <c r="AG166" s="29">
        <f t="shared" ref="AG166:AG169" si="770">I166+U166</f>
        <v>0</v>
      </c>
      <c r="AH166" s="92">
        <f t="shared" ref="AH166:AH169" si="771">J166+V166</f>
        <v>0</v>
      </c>
      <c r="AI166" s="31">
        <f t="shared" ref="AI166:AI169" si="772">K166+W166</f>
        <v>0</v>
      </c>
      <c r="AJ166" s="326">
        <f t="shared" ref="AJ166:AJ169" si="773">L166+X166</f>
        <v>0</v>
      </c>
      <c r="AK166" s="290">
        <f t="shared" ref="AK166:AK169" si="774">M166+Y166</f>
        <v>0</v>
      </c>
      <c r="AL166" s="30">
        <f t="shared" ref="AL166:AL169" si="775">N166+Z166</f>
        <v>0</v>
      </c>
      <c r="AM166" s="30">
        <f t="shared" ref="AM166:AM169" si="776">O166+AA166</f>
        <v>0</v>
      </c>
      <c r="AN166" s="30">
        <f t="shared" ref="AN166:AN169" si="777">P166+AB166</f>
        <v>0</v>
      </c>
      <c r="AO166" s="30">
        <f t="shared" ref="AO166:AO169" si="778">Q166+AC166</f>
        <v>0</v>
      </c>
      <c r="AP166" s="30">
        <f t="shared" ref="AP166:AP169" si="779">R166+AD166</f>
        <v>0</v>
      </c>
      <c r="AQ166" s="31">
        <f t="shared" ref="AQ166:AQ169" si="780">S166+AE166</f>
        <v>0</v>
      </c>
      <c r="AR166" s="206"/>
      <c r="AS166" s="89"/>
      <c r="AT166" s="388"/>
      <c r="AU166" s="388"/>
      <c r="AV166" s="388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89"/>
      <c r="CF166" s="89"/>
      <c r="CG166" s="89"/>
      <c r="CH166" s="89"/>
      <c r="CI166" s="89"/>
      <c r="CJ166" s="89"/>
      <c r="CK166" s="89"/>
      <c r="CL166" s="89"/>
      <c r="CM166" s="89"/>
      <c r="CN166" s="89"/>
      <c r="CO166" s="89"/>
      <c r="CP166" s="89"/>
      <c r="CQ166" s="89"/>
      <c r="CR166" s="89"/>
      <c r="CS166" s="89"/>
      <c r="CT166" s="89"/>
      <c r="CU166" s="89"/>
      <c r="CV166" s="89"/>
      <c r="CW166" s="89"/>
      <c r="CX166" s="89"/>
      <c r="CY166" s="89"/>
      <c r="CZ166" s="89"/>
      <c r="DA166" s="89"/>
      <c r="DB166" s="89"/>
      <c r="DC166" s="89"/>
      <c r="DD166" s="89"/>
      <c r="DE166" s="89"/>
      <c r="DF166" s="89"/>
      <c r="DG166" s="89"/>
      <c r="DH166" s="89"/>
      <c r="DI166" s="89"/>
      <c r="DJ166" s="89"/>
      <c r="DK166" s="89"/>
      <c r="DL166" s="89"/>
      <c r="DM166" s="89"/>
      <c r="DN166" s="89"/>
      <c r="DO166" s="89"/>
      <c r="DP166" s="89"/>
      <c r="DQ166" s="89"/>
      <c r="DR166" s="89"/>
      <c r="DS166" s="89"/>
      <c r="DT166" s="89"/>
      <c r="DU166" s="89"/>
      <c r="DV166" s="89"/>
      <c r="DW166" s="89"/>
      <c r="DX166" s="89"/>
      <c r="DY166" s="89"/>
      <c r="DZ166" s="89"/>
      <c r="EA166" s="89"/>
      <c r="EB166" s="89"/>
      <c r="EC166" s="89"/>
      <c r="ED166" s="89"/>
      <c r="EE166" s="89"/>
      <c r="EF166" s="89"/>
    </row>
    <row r="167" spans="1:136" s="72" customFormat="1" ht="15.75" customHeight="1" x14ac:dyDescent="0.25">
      <c r="A167" s="230"/>
      <c r="B167" s="179"/>
      <c r="C167" s="179">
        <v>322</v>
      </c>
      <c r="D167" s="567" t="s">
        <v>6</v>
      </c>
      <c r="E167" s="567"/>
      <c r="F167" s="567"/>
      <c r="G167" s="567"/>
      <c r="H167" s="76">
        <f t="shared" si="735"/>
        <v>0</v>
      </c>
      <c r="I167" s="80"/>
      <c r="J167" s="94"/>
      <c r="K167" s="82"/>
      <c r="L167" s="302"/>
      <c r="M167" s="118"/>
      <c r="N167" s="81"/>
      <c r="O167" s="81"/>
      <c r="P167" s="81"/>
      <c r="Q167" s="81"/>
      <c r="R167" s="81"/>
      <c r="S167" s="82"/>
      <c r="T167" s="28">
        <f t="shared" si="738"/>
        <v>0</v>
      </c>
      <c r="U167" s="80"/>
      <c r="V167" s="94"/>
      <c r="W167" s="82"/>
      <c r="X167" s="302"/>
      <c r="Y167" s="118"/>
      <c r="Z167" s="81"/>
      <c r="AA167" s="81"/>
      <c r="AB167" s="81"/>
      <c r="AC167" s="81"/>
      <c r="AD167" s="81"/>
      <c r="AE167" s="82"/>
      <c r="AF167" s="109">
        <f t="shared" si="741"/>
        <v>0</v>
      </c>
      <c r="AG167" s="29">
        <f t="shared" si="770"/>
        <v>0</v>
      </c>
      <c r="AH167" s="92">
        <f t="shared" si="771"/>
        <v>0</v>
      </c>
      <c r="AI167" s="31">
        <f t="shared" si="772"/>
        <v>0</v>
      </c>
      <c r="AJ167" s="326">
        <f t="shared" si="773"/>
        <v>0</v>
      </c>
      <c r="AK167" s="290">
        <f t="shared" si="774"/>
        <v>0</v>
      </c>
      <c r="AL167" s="30">
        <f t="shared" si="775"/>
        <v>0</v>
      </c>
      <c r="AM167" s="30">
        <f t="shared" si="776"/>
        <v>0</v>
      </c>
      <c r="AN167" s="30">
        <f t="shared" si="777"/>
        <v>0</v>
      </c>
      <c r="AO167" s="30">
        <f t="shared" si="778"/>
        <v>0</v>
      </c>
      <c r="AP167" s="30">
        <f t="shared" si="779"/>
        <v>0</v>
      </c>
      <c r="AQ167" s="31">
        <f t="shared" si="780"/>
        <v>0</v>
      </c>
      <c r="AR167" s="206"/>
      <c r="AS167" s="89"/>
      <c r="AT167" s="388"/>
      <c r="AU167" s="388"/>
      <c r="AV167" s="388"/>
      <c r="AW167" s="89"/>
      <c r="AX167" s="89"/>
      <c r="AY167" s="89"/>
      <c r="AZ167" s="89"/>
      <c r="BA167" s="89"/>
      <c r="BB167" s="89"/>
      <c r="BC167" s="89"/>
      <c r="BD167" s="89"/>
      <c r="BE167" s="89"/>
      <c r="BF167" s="89"/>
      <c r="BG167" s="89"/>
      <c r="BH167" s="89"/>
      <c r="BI167" s="89"/>
      <c r="BJ167" s="89"/>
      <c r="BK167" s="89"/>
      <c r="BL167" s="89"/>
      <c r="BM167" s="89"/>
      <c r="BN167" s="89"/>
      <c r="BO167" s="89"/>
      <c r="BP167" s="89"/>
      <c r="BQ167" s="89"/>
      <c r="BR167" s="89"/>
      <c r="BS167" s="89"/>
      <c r="BT167" s="89"/>
      <c r="BU167" s="89"/>
      <c r="BV167" s="89"/>
      <c r="BW167" s="89"/>
      <c r="BX167" s="89"/>
      <c r="BY167" s="89"/>
      <c r="BZ167" s="89"/>
      <c r="CA167" s="89"/>
      <c r="CB167" s="89"/>
      <c r="CC167" s="89"/>
      <c r="CD167" s="89"/>
      <c r="CE167" s="89"/>
      <c r="CF167" s="89"/>
      <c r="CG167" s="89"/>
      <c r="CH167" s="89"/>
      <c r="CI167" s="89"/>
      <c r="CJ167" s="89"/>
      <c r="CK167" s="89"/>
      <c r="CL167" s="89"/>
      <c r="CM167" s="89"/>
      <c r="CN167" s="89"/>
      <c r="CO167" s="89"/>
      <c r="CP167" s="89"/>
      <c r="CQ167" s="89"/>
      <c r="CR167" s="89"/>
      <c r="CS167" s="89"/>
      <c r="CT167" s="89"/>
      <c r="CU167" s="89"/>
      <c r="CV167" s="89"/>
      <c r="CW167" s="89"/>
      <c r="CX167" s="89"/>
      <c r="CY167" s="89"/>
      <c r="CZ167" s="89"/>
      <c r="DA167" s="89"/>
      <c r="DB167" s="89"/>
      <c r="DC167" s="89"/>
      <c r="DD167" s="89"/>
      <c r="DE167" s="89"/>
      <c r="DF167" s="89"/>
      <c r="DG167" s="89"/>
      <c r="DH167" s="89"/>
      <c r="DI167" s="89"/>
      <c r="DJ167" s="89"/>
      <c r="DK167" s="89"/>
      <c r="DL167" s="89"/>
      <c r="DM167" s="89"/>
      <c r="DN167" s="89"/>
      <c r="DO167" s="89"/>
      <c r="DP167" s="89"/>
      <c r="DQ167" s="89"/>
      <c r="DR167" s="89"/>
      <c r="DS167" s="89"/>
      <c r="DT167" s="89"/>
      <c r="DU167" s="89"/>
      <c r="DV167" s="89"/>
      <c r="DW167" s="89"/>
      <c r="DX167" s="89"/>
      <c r="DY167" s="89"/>
      <c r="DZ167" s="89"/>
      <c r="EA167" s="89"/>
      <c r="EB167" s="89"/>
      <c r="EC167" s="89"/>
      <c r="ED167" s="89"/>
      <c r="EE167" s="89"/>
      <c r="EF167" s="89"/>
    </row>
    <row r="168" spans="1:136" s="72" customFormat="1" ht="15.75" customHeight="1" x14ac:dyDescent="0.25">
      <c r="A168" s="230"/>
      <c r="B168" s="179"/>
      <c r="C168" s="179">
        <v>323</v>
      </c>
      <c r="D168" s="567" t="s">
        <v>7</v>
      </c>
      <c r="E168" s="567"/>
      <c r="F168" s="567"/>
      <c r="G168" s="567"/>
      <c r="H168" s="76">
        <f>SUM(I168:S168)</f>
        <v>0</v>
      </c>
      <c r="I168" s="80"/>
      <c r="J168" s="94"/>
      <c r="K168" s="82"/>
      <c r="L168" s="302"/>
      <c r="M168" s="118"/>
      <c r="N168" s="81"/>
      <c r="O168" s="81"/>
      <c r="P168" s="81"/>
      <c r="Q168" s="81"/>
      <c r="R168" s="81"/>
      <c r="S168" s="82"/>
      <c r="T168" s="28">
        <f>SUM(U168:AE168)</f>
        <v>0</v>
      </c>
      <c r="U168" s="80"/>
      <c r="V168" s="94"/>
      <c r="W168" s="82"/>
      <c r="X168" s="302"/>
      <c r="Y168" s="118"/>
      <c r="Z168" s="81"/>
      <c r="AA168" s="81"/>
      <c r="AB168" s="81"/>
      <c r="AC168" s="81"/>
      <c r="AD168" s="81"/>
      <c r="AE168" s="82"/>
      <c r="AF168" s="109">
        <f>SUM(AG168:AQ168)</f>
        <v>0</v>
      </c>
      <c r="AG168" s="29">
        <f t="shared" si="770"/>
        <v>0</v>
      </c>
      <c r="AH168" s="92">
        <f t="shared" si="771"/>
        <v>0</v>
      </c>
      <c r="AI168" s="31">
        <f t="shared" si="772"/>
        <v>0</v>
      </c>
      <c r="AJ168" s="326">
        <f t="shared" si="773"/>
        <v>0</v>
      </c>
      <c r="AK168" s="290">
        <f t="shared" si="774"/>
        <v>0</v>
      </c>
      <c r="AL168" s="30">
        <f t="shared" si="775"/>
        <v>0</v>
      </c>
      <c r="AM168" s="30">
        <f t="shared" si="776"/>
        <v>0</v>
      </c>
      <c r="AN168" s="30">
        <f t="shared" si="777"/>
        <v>0</v>
      </c>
      <c r="AO168" s="30">
        <f t="shared" si="778"/>
        <v>0</v>
      </c>
      <c r="AP168" s="30">
        <f t="shared" si="779"/>
        <v>0</v>
      </c>
      <c r="AQ168" s="31">
        <f t="shared" si="780"/>
        <v>0</v>
      </c>
      <c r="AR168" s="206"/>
      <c r="AS168" s="190"/>
      <c r="AT168" s="190"/>
      <c r="AU168" s="190"/>
      <c r="AV168" s="190"/>
      <c r="AW168" s="89"/>
      <c r="AX168" s="89"/>
      <c r="AY168" s="89"/>
      <c r="AZ168" s="89"/>
      <c r="BA168" s="89"/>
      <c r="BB168" s="89"/>
      <c r="BC168" s="89"/>
      <c r="BD168" s="89"/>
      <c r="BE168" s="89"/>
      <c r="BF168" s="89"/>
      <c r="BG168" s="89"/>
      <c r="BH168" s="89"/>
      <c r="BI168" s="89"/>
      <c r="BJ168" s="89"/>
      <c r="BK168" s="89"/>
      <c r="BL168" s="89"/>
      <c r="BM168" s="89"/>
      <c r="BN168" s="89"/>
      <c r="BO168" s="89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</row>
    <row r="169" spans="1:136" s="72" customFormat="1" ht="15.75" customHeight="1" x14ac:dyDescent="0.25">
      <c r="A169" s="230"/>
      <c r="B169" s="179"/>
      <c r="C169" s="179">
        <v>329</v>
      </c>
      <c r="D169" s="567" t="s">
        <v>8</v>
      </c>
      <c r="E169" s="567"/>
      <c r="F169" s="567"/>
      <c r="G169" s="568"/>
      <c r="H169" s="76">
        <f t="shared" ref="H169" si="781">SUM(I169:S169)</f>
        <v>0</v>
      </c>
      <c r="I169" s="80"/>
      <c r="J169" s="94"/>
      <c r="K169" s="82"/>
      <c r="L169" s="302"/>
      <c r="M169" s="118"/>
      <c r="N169" s="81"/>
      <c r="O169" s="81"/>
      <c r="P169" s="81"/>
      <c r="Q169" s="81"/>
      <c r="R169" s="81"/>
      <c r="S169" s="82"/>
      <c r="T169" s="28">
        <f t="shared" ref="T169" si="782">SUM(U169:AE169)</f>
        <v>0</v>
      </c>
      <c r="U169" s="80"/>
      <c r="V169" s="94"/>
      <c r="W169" s="82"/>
      <c r="X169" s="302"/>
      <c r="Y169" s="118"/>
      <c r="Z169" s="81"/>
      <c r="AA169" s="81"/>
      <c r="AB169" s="81"/>
      <c r="AC169" s="81"/>
      <c r="AD169" s="81"/>
      <c r="AE169" s="82"/>
      <c r="AF169" s="109">
        <f t="shared" ref="AF169" si="783">SUM(AG169:AQ169)</f>
        <v>0</v>
      </c>
      <c r="AG169" s="29">
        <f t="shared" si="770"/>
        <v>0</v>
      </c>
      <c r="AH169" s="92">
        <f t="shared" si="771"/>
        <v>0</v>
      </c>
      <c r="AI169" s="31">
        <f t="shared" si="772"/>
        <v>0</v>
      </c>
      <c r="AJ169" s="326">
        <f t="shared" si="773"/>
        <v>0</v>
      </c>
      <c r="AK169" s="290">
        <f t="shared" si="774"/>
        <v>0</v>
      </c>
      <c r="AL169" s="30">
        <f t="shared" si="775"/>
        <v>0</v>
      </c>
      <c r="AM169" s="30">
        <f t="shared" si="776"/>
        <v>0</v>
      </c>
      <c r="AN169" s="30">
        <f t="shared" si="777"/>
        <v>0</v>
      </c>
      <c r="AO169" s="30">
        <f t="shared" si="778"/>
        <v>0</v>
      </c>
      <c r="AP169" s="30">
        <f t="shared" si="779"/>
        <v>0</v>
      </c>
      <c r="AQ169" s="31">
        <f t="shared" si="780"/>
        <v>0</v>
      </c>
      <c r="AR169" s="206"/>
      <c r="AS169" s="190"/>
      <c r="AT169" s="190"/>
      <c r="AU169" s="190"/>
      <c r="AV169" s="190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</row>
    <row r="170" spans="1:136" s="272" customFormat="1" ht="12.75" customHeight="1" x14ac:dyDescent="0.25">
      <c r="A170" s="270"/>
      <c r="B170" s="271"/>
      <c r="D170" s="273"/>
      <c r="E170" s="273"/>
      <c r="F170" s="273"/>
      <c r="G170" s="273"/>
      <c r="I170" s="634" t="s">
        <v>126</v>
      </c>
      <c r="J170" s="634"/>
      <c r="K170" s="634"/>
      <c r="L170" s="634"/>
      <c r="M170" s="634"/>
      <c r="N170" s="634"/>
      <c r="O170" s="634"/>
      <c r="P170" s="634"/>
      <c r="Q170" s="634"/>
      <c r="R170" s="634"/>
      <c r="S170" s="634"/>
      <c r="T170" s="391"/>
      <c r="U170" s="634"/>
      <c r="V170" s="634"/>
      <c r="W170" s="634"/>
      <c r="X170" s="634"/>
      <c r="Y170" s="634"/>
      <c r="Z170" s="634"/>
      <c r="AA170" s="634"/>
      <c r="AB170" s="634"/>
      <c r="AC170" s="634"/>
      <c r="AD170" s="634"/>
      <c r="AE170" s="634"/>
      <c r="AF170" s="276"/>
      <c r="AG170" s="561"/>
      <c r="AH170" s="561"/>
      <c r="AI170" s="561"/>
      <c r="AJ170" s="561"/>
      <c r="AK170" s="561"/>
      <c r="AL170" s="561"/>
      <c r="AM170" s="561"/>
      <c r="AN170" s="561"/>
      <c r="AO170" s="561"/>
      <c r="AP170" s="561"/>
      <c r="AQ170" s="562"/>
      <c r="AR170" s="274"/>
      <c r="AS170" s="310"/>
      <c r="AT170" s="310"/>
      <c r="AU170" s="310"/>
      <c r="AV170" s="310"/>
      <c r="AW170" s="275"/>
      <c r="AX170" s="275"/>
      <c r="AY170" s="275"/>
      <c r="AZ170" s="275"/>
      <c r="BA170" s="275"/>
      <c r="BB170" s="275"/>
      <c r="BC170" s="275"/>
      <c r="BD170" s="275"/>
      <c r="BE170" s="275"/>
      <c r="BF170" s="275"/>
      <c r="BG170" s="275"/>
      <c r="BH170" s="275"/>
      <c r="BI170" s="275"/>
      <c r="BJ170" s="275"/>
      <c r="BK170" s="275"/>
      <c r="BL170" s="275"/>
      <c r="BM170" s="275"/>
      <c r="BN170" s="275"/>
      <c r="BO170" s="275"/>
      <c r="BP170" s="276"/>
      <c r="BQ170" s="276"/>
      <c r="BR170" s="276"/>
      <c r="BS170" s="276"/>
      <c r="BT170" s="276"/>
      <c r="BU170" s="276"/>
      <c r="BV170" s="276"/>
      <c r="BW170" s="276"/>
      <c r="BX170" s="276"/>
      <c r="BY170" s="276"/>
      <c r="BZ170" s="276"/>
      <c r="CA170" s="276"/>
      <c r="CB170" s="276"/>
      <c r="CC170" s="276"/>
      <c r="CD170" s="276"/>
      <c r="CE170" s="276"/>
      <c r="CF170" s="276"/>
      <c r="CG170" s="276"/>
      <c r="CH170" s="276"/>
      <c r="CI170" s="276"/>
      <c r="CJ170" s="276"/>
      <c r="CK170" s="276"/>
      <c r="CL170" s="276"/>
      <c r="CM170" s="276"/>
      <c r="CN170" s="276"/>
      <c r="CO170" s="276"/>
      <c r="CP170" s="276"/>
      <c r="CQ170" s="276"/>
      <c r="CR170" s="276"/>
      <c r="CS170" s="276"/>
      <c r="CT170" s="276"/>
      <c r="CU170" s="276"/>
      <c r="CV170" s="276"/>
      <c r="CW170" s="276"/>
      <c r="CX170" s="276"/>
      <c r="CY170" s="276"/>
      <c r="CZ170" s="276"/>
      <c r="DA170" s="276"/>
      <c r="DB170" s="276"/>
      <c r="DC170" s="276"/>
      <c r="DD170" s="276"/>
      <c r="DE170" s="276"/>
      <c r="DF170" s="276"/>
      <c r="DG170" s="276"/>
      <c r="DH170" s="276"/>
      <c r="DI170" s="276"/>
      <c r="DJ170" s="276"/>
      <c r="DK170" s="276"/>
      <c r="DL170" s="276"/>
      <c r="DM170" s="276"/>
      <c r="DN170" s="276"/>
      <c r="DO170" s="276"/>
      <c r="DP170" s="276"/>
      <c r="DQ170" s="276"/>
      <c r="DR170" s="276"/>
      <c r="DS170" s="276"/>
      <c r="DT170" s="276"/>
      <c r="DU170" s="276"/>
      <c r="DV170" s="276"/>
      <c r="DW170" s="276"/>
      <c r="DX170" s="276"/>
      <c r="DY170" s="276"/>
      <c r="DZ170" s="276"/>
      <c r="EA170" s="276"/>
      <c r="EB170" s="276"/>
      <c r="EC170" s="276"/>
      <c r="ED170" s="276"/>
      <c r="EE170" s="276"/>
      <c r="EF170" s="276"/>
    </row>
    <row r="171" spans="1:136" s="62" customFormat="1" ht="10.5" customHeight="1" x14ac:dyDescent="0.25">
      <c r="A171" s="232"/>
      <c r="B171" s="87"/>
      <c r="C171" s="87"/>
      <c r="D171" s="88"/>
      <c r="E171" s="88"/>
      <c r="F171" s="88"/>
      <c r="G171" s="88"/>
      <c r="H171" s="91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1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1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125"/>
      <c r="AR171" s="206"/>
      <c r="AS171" s="438"/>
      <c r="AT171" s="438"/>
      <c r="AU171" s="438"/>
      <c r="AV171" s="438"/>
      <c r="AW171" s="107"/>
      <c r="AX171" s="107"/>
      <c r="AY171" s="107"/>
      <c r="AZ171" s="107"/>
      <c r="BA171" s="107"/>
      <c r="BB171" s="107"/>
      <c r="BC171" s="107"/>
      <c r="BD171" s="107"/>
      <c r="BE171" s="107"/>
      <c r="BF171" s="107"/>
      <c r="BG171" s="107"/>
      <c r="BH171" s="107"/>
      <c r="BI171" s="107"/>
      <c r="BJ171" s="107"/>
      <c r="BK171" s="107"/>
      <c r="BL171" s="107"/>
      <c r="BM171" s="107"/>
      <c r="BN171" s="107"/>
      <c r="BO171" s="107"/>
    </row>
    <row r="172" spans="1:136" s="110" customFormat="1" ht="27" customHeight="1" x14ac:dyDescent="0.25">
      <c r="A172" s="600" t="s">
        <v>296</v>
      </c>
      <c r="B172" s="601"/>
      <c r="C172" s="601"/>
      <c r="D172" s="602" t="s">
        <v>293</v>
      </c>
      <c r="E172" s="602"/>
      <c r="F172" s="602"/>
      <c r="G172" s="603"/>
      <c r="H172" s="97">
        <f>SUM(I172:S172)</f>
        <v>7728600</v>
      </c>
      <c r="I172" s="98">
        <f t="shared" ref="I172:S172" si="784">I173+I193+I203</f>
        <v>0</v>
      </c>
      <c r="J172" s="284">
        <f t="shared" si="784"/>
        <v>951600</v>
      </c>
      <c r="K172" s="122">
        <f t="shared" si="784"/>
        <v>0</v>
      </c>
      <c r="L172" s="299">
        <f t="shared" si="784"/>
        <v>6450000</v>
      </c>
      <c r="M172" s="119">
        <f t="shared" si="784"/>
        <v>255000</v>
      </c>
      <c r="N172" s="99">
        <f t="shared" si="784"/>
        <v>70000</v>
      </c>
      <c r="O172" s="99">
        <f t="shared" si="784"/>
        <v>0</v>
      </c>
      <c r="P172" s="99">
        <f t="shared" si="784"/>
        <v>0</v>
      </c>
      <c r="Q172" s="99">
        <f t="shared" si="784"/>
        <v>2000</v>
      </c>
      <c r="R172" s="99">
        <f t="shared" si="784"/>
        <v>0</v>
      </c>
      <c r="S172" s="122">
        <f t="shared" si="784"/>
        <v>0</v>
      </c>
      <c r="T172" s="246">
        <f>SUM(U172:AE172)</f>
        <v>187601</v>
      </c>
      <c r="U172" s="98">
        <f t="shared" ref="U172:AE172" si="785">U173+U193+U203</f>
        <v>0</v>
      </c>
      <c r="V172" s="284">
        <f t="shared" si="785"/>
        <v>-15600</v>
      </c>
      <c r="W172" s="122">
        <f t="shared" si="785"/>
        <v>0</v>
      </c>
      <c r="X172" s="299">
        <f t="shared" si="785"/>
        <v>0</v>
      </c>
      <c r="Y172" s="119">
        <f t="shared" si="785"/>
        <v>197051</v>
      </c>
      <c r="Z172" s="99">
        <f t="shared" si="785"/>
        <v>0</v>
      </c>
      <c r="AA172" s="99">
        <f t="shared" si="785"/>
        <v>0</v>
      </c>
      <c r="AB172" s="99">
        <f t="shared" si="785"/>
        <v>0</v>
      </c>
      <c r="AC172" s="99">
        <f t="shared" si="785"/>
        <v>0</v>
      </c>
      <c r="AD172" s="99">
        <f t="shared" si="785"/>
        <v>6150</v>
      </c>
      <c r="AE172" s="122">
        <f t="shared" si="785"/>
        <v>0</v>
      </c>
      <c r="AF172" s="260">
        <f t="shared" ref="AF172:AF187" si="786">SUM(AG172:AQ172)</f>
        <v>7916201</v>
      </c>
      <c r="AG172" s="462">
        <f t="shared" ref="AG172:AQ172" si="787">AG173+AG193+AG203</f>
        <v>0</v>
      </c>
      <c r="AH172" s="463">
        <f t="shared" si="787"/>
        <v>936000</v>
      </c>
      <c r="AI172" s="464">
        <f t="shared" si="787"/>
        <v>0</v>
      </c>
      <c r="AJ172" s="465">
        <f t="shared" si="787"/>
        <v>6450000</v>
      </c>
      <c r="AK172" s="466">
        <f t="shared" si="787"/>
        <v>452051</v>
      </c>
      <c r="AL172" s="467">
        <f t="shared" si="787"/>
        <v>70000</v>
      </c>
      <c r="AM172" s="467">
        <f t="shared" si="787"/>
        <v>0</v>
      </c>
      <c r="AN172" s="467">
        <f t="shared" si="787"/>
        <v>0</v>
      </c>
      <c r="AO172" s="467">
        <f t="shared" si="787"/>
        <v>2000</v>
      </c>
      <c r="AP172" s="467">
        <f t="shared" si="787"/>
        <v>6150</v>
      </c>
      <c r="AQ172" s="464">
        <f t="shared" si="787"/>
        <v>0</v>
      </c>
      <c r="AR172" s="206"/>
      <c r="AS172" s="438"/>
      <c r="AT172" s="438"/>
      <c r="AU172" s="438"/>
      <c r="AV172" s="438"/>
      <c r="AW172" s="438"/>
      <c r="AX172" s="438"/>
      <c r="AY172" s="438"/>
      <c r="AZ172" s="438"/>
      <c r="BA172" s="438"/>
      <c r="BB172" s="438"/>
      <c r="BC172" s="438"/>
      <c r="BD172" s="438"/>
      <c r="BE172" s="438"/>
      <c r="BF172" s="438"/>
      <c r="BG172" s="438"/>
      <c r="BH172" s="438"/>
      <c r="BI172" s="195"/>
      <c r="BJ172" s="195"/>
      <c r="BK172" s="195"/>
      <c r="BL172" s="195"/>
      <c r="BM172" s="195"/>
      <c r="BN172" s="195"/>
      <c r="BO172" s="195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1"/>
      <c r="CA172" s="191"/>
      <c r="CB172" s="191"/>
      <c r="CC172" s="191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1"/>
      <c r="CO172" s="191"/>
      <c r="CP172" s="191"/>
      <c r="CQ172" s="191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1"/>
      <c r="DC172" s="191"/>
      <c r="DD172" s="191"/>
      <c r="DE172" s="191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1"/>
      <c r="DQ172" s="191"/>
      <c r="DR172" s="191"/>
      <c r="DS172" s="191"/>
      <c r="DT172" s="191"/>
      <c r="DU172" s="191"/>
      <c r="DV172" s="191"/>
      <c r="DW172" s="191"/>
      <c r="DX172" s="191"/>
      <c r="DY172" s="191"/>
      <c r="DZ172" s="191"/>
      <c r="EA172" s="191"/>
      <c r="EB172" s="191"/>
      <c r="EC172" s="191"/>
      <c r="ED172" s="191"/>
      <c r="EE172" s="191"/>
      <c r="EF172" s="191"/>
    </row>
    <row r="173" spans="1:136" s="74" customFormat="1" ht="25.5" customHeight="1" x14ac:dyDescent="0.25">
      <c r="A173" s="594" t="s">
        <v>294</v>
      </c>
      <c r="B173" s="595"/>
      <c r="C173" s="595"/>
      <c r="D173" s="572" t="s">
        <v>131</v>
      </c>
      <c r="E173" s="572"/>
      <c r="F173" s="572"/>
      <c r="G173" s="573"/>
      <c r="H173" s="83">
        <f>SUM(I173:S173)</f>
        <v>7594600</v>
      </c>
      <c r="I173" s="84">
        <f>I174+I188</f>
        <v>0</v>
      </c>
      <c r="J173" s="285">
        <f t="shared" ref="J173:R173" si="788">J174+J188</f>
        <v>931600</v>
      </c>
      <c r="K173" s="86">
        <f t="shared" si="788"/>
        <v>0</v>
      </c>
      <c r="L173" s="300">
        <f t="shared" si="788"/>
        <v>6450000</v>
      </c>
      <c r="M173" s="120">
        <f t="shared" si="788"/>
        <v>141000</v>
      </c>
      <c r="N173" s="85">
        <f t="shared" si="788"/>
        <v>70000</v>
      </c>
      <c r="O173" s="85">
        <f>O174+O188</f>
        <v>0</v>
      </c>
      <c r="P173" s="85">
        <f t="shared" si="788"/>
        <v>0</v>
      </c>
      <c r="Q173" s="85">
        <f t="shared" si="788"/>
        <v>2000</v>
      </c>
      <c r="R173" s="85">
        <f t="shared" si="788"/>
        <v>0</v>
      </c>
      <c r="S173" s="86">
        <f>S174+S188</f>
        <v>0</v>
      </c>
      <c r="T173" s="245">
        <f>SUM(U173:AE173)</f>
        <v>64400</v>
      </c>
      <c r="U173" s="84">
        <f>U174+U188</f>
        <v>0</v>
      </c>
      <c r="V173" s="285">
        <f t="shared" ref="V173" si="789">V174+V188</f>
        <v>-5600</v>
      </c>
      <c r="W173" s="86">
        <f t="shared" ref="W173" si="790">W174+W188</f>
        <v>0</v>
      </c>
      <c r="X173" s="300">
        <f t="shared" ref="X173" si="791">X174+X188</f>
        <v>0</v>
      </c>
      <c r="Y173" s="120">
        <f t="shared" ref="Y173" si="792">Y174+Y188</f>
        <v>70000</v>
      </c>
      <c r="Z173" s="85">
        <f t="shared" ref="Z173" si="793">Z174+Z188</f>
        <v>0</v>
      </c>
      <c r="AA173" s="85">
        <f>AA174+AA188</f>
        <v>0</v>
      </c>
      <c r="AB173" s="85">
        <f t="shared" ref="AB173" si="794">AB174+AB188</f>
        <v>0</v>
      </c>
      <c r="AC173" s="85">
        <f t="shared" ref="AC173" si="795">AC174+AC188</f>
        <v>0</v>
      </c>
      <c r="AD173" s="85">
        <f t="shared" ref="AD173" si="796">AD174+AD188</f>
        <v>0</v>
      </c>
      <c r="AE173" s="86">
        <f>AE174+AE188</f>
        <v>0</v>
      </c>
      <c r="AF173" s="261">
        <f>SUM(AG173:AQ173)</f>
        <v>7659000</v>
      </c>
      <c r="AG173" s="468">
        <f>AG174+AG188</f>
        <v>0</v>
      </c>
      <c r="AH173" s="469">
        <f t="shared" ref="AH173" si="797">AH174+AH188</f>
        <v>926000</v>
      </c>
      <c r="AI173" s="470">
        <f t="shared" ref="AI173" si="798">AI174+AI188</f>
        <v>0</v>
      </c>
      <c r="AJ173" s="471">
        <f t="shared" ref="AJ173" si="799">AJ174+AJ188</f>
        <v>6450000</v>
      </c>
      <c r="AK173" s="472">
        <f t="shared" ref="AK173" si="800">AK174+AK188</f>
        <v>211000</v>
      </c>
      <c r="AL173" s="473">
        <f t="shared" ref="AL173" si="801">AL174+AL188</f>
        <v>70000</v>
      </c>
      <c r="AM173" s="473">
        <f>AM174+AM188</f>
        <v>0</v>
      </c>
      <c r="AN173" s="473">
        <f t="shared" ref="AN173" si="802">AN174+AN188</f>
        <v>0</v>
      </c>
      <c r="AO173" s="473">
        <f t="shared" ref="AO173" si="803">AO174+AO188</f>
        <v>2000</v>
      </c>
      <c r="AP173" s="473">
        <f t="shared" ref="AP173" si="804">AP174+AP188</f>
        <v>0</v>
      </c>
      <c r="AQ173" s="470">
        <f>AQ174+AQ188</f>
        <v>0</v>
      </c>
      <c r="AR173" s="192"/>
      <c r="AS173" s="438"/>
      <c r="AT173" s="438"/>
      <c r="AU173" s="438"/>
      <c r="AV173" s="438"/>
      <c r="AW173" s="192"/>
      <c r="AX173" s="192"/>
      <c r="AY173" s="193"/>
      <c r="AZ173" s="193"/>
      <c r="BA173" s="193"/>
      <c r="BB173" s="193"/>
      <c r="BC173" s="193"/>
      <c r="BD173" s="193"/>
      <c r="BE173" s="193"/>
      <c r="BF173" s="193"/>
      <c r="BG173" s="193"/>
      <c r="BH173" s="193"/>
      <c r="BI173" s="193"/>
      <c r="BJ173" s="193"/>
      <c r="BK173" s="193"/>
      <c r="BL173" s="193"/>
      <c r="BM173" s="193"/>
      <c r="BN173" s="193"/>
      <c r="BO173" s="193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2"/>
      <c r="CO173" s="192"/>
      <c r="CP173" s="192"/>
      <c r="CQ173" s="192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2"/>
      <c r="DC173" s="192"/>
      <c r="DD173" s="192"/>
      <c r="DE173" s="192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2"/>
      <c r="DQ173" s="192"/>
      <c r="DR173" s="192"/>
      <c r="DS173" s="192"/>
      <c r="DT173" s="192"/>
      <c r="DU173" s="192"/>
      <c r="DV173" s="192"/>
      <c r="DW173" s="192"/>
      <c r="DX173" s="192"/>
      <c r="DY173" s="192"/>
      <c r="DZ173" s="192"/>
      <c r="EA173" s="192"/>
      <c r="EB173" s="192"/>
      <c r="EC173" s="192"/>
      <c r="ED173" s="192"/>
      <c r="EE173" s="192"/>
      <c r="EF173" s="192"/>
    </row>
    <row r="174" spans="1:136" s="74" customFormat="1" ht="15.75" customHeight="1" x14ac:dyDescent="0.25">
      <c r="A174" s="436">
        <v>3</v>
      </c>
      <c r="B174" s="68"/>
      <c r="C174" s="90"/>
      <c r="D174" s="565" t="s">
        <v>16</v>
      </c>
      <c r="E174" s="565"/>
      <c r="F174" s="565"/>
      <c r="G174" s="566"/>
      <c r="H174" s="75">
        <f t="shared" ref="H174:H187" si="805">SUM(I174:S174)</f>
        <v>7594600</v>
      </c>
      <c r="I174" s="77">
        <f t="shared" ref="I174:S174" si="806">I175+I179+I185</f>
        <v>0</v>
      </c>
      <c r="J174" s="61">
        <f t="shared" si="806"/>
        <v>931600</v>
      </c>
      <c r="K174" s="79">
        <f t="shared" si="806"/>
        <v>0</v>
      </c>
      <c r="L174" s="301">
        <f t="shared" si="806"/>
        <v>6450000</v>
      </c>
      <c r="M174" s="95">
        <f t="shared" si="806"/>
        <v>141000</v>
      </c>
      <c r="N174" s="78">
        <f t="shared" si="806"/>
        <v>70000</v>
      </c>
      <c r="O174" s="78">
        <f t="shared" si="806"/>
        <v>0</v>
      </c>
      <c r="P174" s="78">
        <f t="shared" si="806"/>
        <v>0</v>
      </c>
      <c r="Q174" s="78">
        <f t="shared" si="806"/>
        <v>2000</v>
      </c>
      <c r="R174" s="78">
        <f t="shared" si="806"/>
        <v>0</v>
      </c>
      <c r="S174" s="79">
        <f t="shared" si="806"/>
        <v>0</v>
      </c>
      <c r="T174" s="237">
        <f t="shared" ref="T174:T187" si="807">SUM(U174:AE174)</f>
        <v>64400</v>
      </c>
      <c r="U174" s="77">
        <f t="shared" ref="U174:AE174" si="808">U175+U179+U185</f>
        <v>0</v>
      </c>
      <c r="V174" s="61">
        <f t="shared" si="808"/>
        <v>-5600</v>
      </c>
      <c r="W174" s="79">
        <f t="shared" si="808"/>
        <v>0</v>
      </c>
      <c r="X174" s="301">
        <f t="shared" si="808"/>
        <v>0</v>
      </c>
      <c r="Y174" s="95">
        <f t="shared" si="808"/>
        <v>70000</v>
      </c>
      <c r="Z174" s="78">
        <f t="shared" si="808"/>
        <v>0</v>
      </c>
      <c r="AA174" s="78">
        <f t="shared" si="808"/>
        <v>0</v>
      </c>
      <c r="AB174" s="78">
        <f t="shared" si="808"/>
        <v>0</v>
      </c>
      <c r="AC174" s="78">
        <f t="shared" si="808"/>
        <v>0</v>
      </c>
      <c r="AD174" s="78">
        <f t="shared" si="808"/>
        <v>0</v>
      </c>
      <c r="AE174" s="79">
        <f t="shared" si="808"/>
        <v>0</v>
      </c>
      <c r="AF174" s="262">
        <f t="shared" si="786"/>
        <v>7659000</v>
      </c>
      <c r="AG174" s="315">
        <f t="shared" ref="AG174:AQ174" si="809">AG175+AG179+AG185</f>
        <v>0</v>
      </c>
      <c r="AH174" s="263">
        <f t="shared" si="809"/>
        <v>926000</v>
      </c>
      <c r="AI174" s="239">
        <f t="shared" si="809"/>
        <v>0</v>
      </c>
      <c r="AJ174" s="303">
        <f t="shared" si="809"/>
        <v>6450000</v>
      </c>
      <c r="AK174" s="240">
        <f t="shared" si="809"/>
        <v>211000</v>
      </c>
      <c r="AL174" s="241">
        <f t="shared" si="809"/>
        <v>70000</v>
      </c>
      <c r="AM174" s="241">
        <f t="shared" si="809"/>
        <v>0</v>
      </c>
      <c r="AN174" s="241">
        <f t="shared" si="809"/>
        <v>0</v>
      </c>
      <c r="AO174" s="241">
        <f t="shared" si="809"/>
        <v>2000</v>
      </c>
      <c r="AP174" s="241">
        <f t="shared" si="809"/>
        <v>0</v>
      </c>
      <c r="AQ174" s="239">
        <f t="shared" si="809"/>
        <v>0</v>
      </c>
      <c r="AR174" s="192"/>
      <c r="AS174" s="191"/>
      <c r="AT174" s="191"/>
      <c r="AU174" s="191"/>
      <c r="AV174" s="191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2"/>
      <c r="BM174" s="192"/>
      <c r="BN174" s="192"/>
      <c r="BO174" s="192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2"/>
      <c r="CA174" s="192"/>
      <c r="CB174" s="192"/>
      <c r="CC174" s="192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2"/>
      <c r="CO174" s="192"/>
      <c r="CP174" s="192"/>
      <c r="CQ174" s="192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2"/>
      <c r="DC174" s="192"/>
      <c r="DD174" s="192"/>
      <c r="DE174" s="192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2"/>
      <c r="DQ174" s="192"/>
      <c r="DR174" s="192"/>
      <c r="DS174" s="192"/>
      <c r="DT174" s="192"/>
      <c r="DU174" s="192"/>
      <c r="DV174" s="192"/>
      <c r="DW174" s="192"/>
      <c r="DX174" s="192"/>
      <c r="DY174" s="192"/>
      <c r="DZ174" s="192"/>
      <c r="EA174" s="192"/>
      <c r="EB174" s="192"/>
      <c r="EC174" s="192"/>
      <c r="ED174" s="192"/>
      <c r="EE174" s="192"/>
      <c r="EF174" s="192"/>
    </row>
    <row r="175" spans="1:136" s="73" customFormat="1" ht="15.75" customHeight="1" x14ac:dyDescent="0.25">
      <c r="A175" s="563">
        <v>31</v>
      </c>
      <c r="B175" s="564"/>
      <c r="C175" s="90"/>
      <c r="D175" s="565" t="s">
        <v>0</v>
      </c>
      <c r="E175" s="565"/>
      <c r="F175" s="565"/>
      <c r="G175" s="566"/>
      <c r="H175" s="75">
        <f t="shared" si="805"/>
        <v>6479000</v>
      </c>
      <c r="I175" s="96">
        <f>SUM(I176:I178)</f>
        <v>0</v>
      </c>
      <c r="J175" s="61">
        <f>SUM(J176:J178)</f>
        <v>0</v>
      </c>
      <c r="K175" s="79">
        <f t="shared" ref="K175:S175" si="810">SUM(K176:K178)</f>
        <v>0</v>
      </c>
      <c r="L175" s="301">
        <f t="shared" si="810"/>
        <v>6445000</v>
      </c>
      <c r="M175" s="95">
        <f t="shared" si="810"/>
        <v>34000</v>
      </c>
      <c r="N175" s="78">
        <f t="shared" si="810"/>
        <v>0</v>
      </c>
      <c r="O175" s="78">
        <f t="shared" ref="O175" si="811">SUM(O176:O178)</f>
        <v>0</v>
      </c>
      <c r="P175" s="78">
        <f t="shared" si="810"/>
        <v>0</v>
      </c>
      <c r="Q175" s="78">
        <f t="shared" si="810"/>
        <v>0</v>
      </c>
      <c r="R175" s="78">
        <f t="shared" si="810"/>
        <v>0</v>
      </c>
      <c r="S175" s="229">
        <f t="shared" si="810"/>
        <v>0</v>
      </c>
      <c r="T175" s="248">
        <f t="shared" si="807"/>
        <v>10000</v>
      </c>
      <c r="U175" s="96">
        <f>SUM(U176:U178)</f>
        <v>0</v>
      </c>
      <c r="V175" s="78">
        <f>SUM(V176:V178)</f>
        <v>0</v>
      </c>
      <c r="W175" s="79">
        <f t="shared" ref="W175:AE175" si="812">SUM(W176:W178)</f>
        <v>0</v>
      </c>
      <c r="X175" s="301">
        <f t="shared" si="812"/>
        <v>0</v>
      </c>
      <c r="Y175" s="95">
        <f t="shared" si="812"/>
        <v>10000</v>
      </c>
      <c r="Z175" s="78">
        <f t="shared" si="812"/>
        <v>0</v>
      </c>
      <c r="AA175" s="78">
        <f t="shared" ref="AA175" si="813">SUM(AA176:AA178)</f>
        <v>0</v>
      </c>
      <c r="AB175" s="78">
        <f t="shared" si="812"/>
        <v>0</v>
      </c>
      <c r="AC175" s="78">
        <f t="shared" si="812"/>
        <v>0</v>
      </c>
      <c r="AD175" s="78">
        <f t="shared" si="812"/>
        <v>0</v>
      </c>
      <c r="AE175" s="229">
        <f t="shared" si="812"/>
        <v>0</v>
      </c>
      <c r="AF175" s="262">
        <f t="shared" si="786"/>
        <v>6489000</v>
      </c>
      <c r="AG175" s="238">
        <f>SUM(AG176:AG178)</f>
        <v>0</v>
      </c>
      <c r="AH175" s="241">
        <f>SUM(AH176:AH178)</f>
        <v>0</v>
      </c>
      <c r="AI175" s="239">
        <f t="shared" ref="AI175:AQ175" si="814">SUM(AI176:AI178)</f>
        <v>0</v>
      </c>
      <c r="AJ175" s="303">
        <f t="shared" si="814"/>
        <v>6445000</v>
      </c>
      <c r="AK175" s="240">
        <f t="shared" si="814"/>
        <v>44000</v>
      </c>
      <c r="AL175" s="241">
        <f t="shared" si="814"/>
        <v>0</v>
      </c>
      <c r="AM175" s="241">
        <f t="shared" ref="AM175" si="815">SUM(AM176:AM178)</f>
        <v>0</v>
      </c>
      <c r="AN175" s="241">
        <f t="shared" si="814"/>
        <v>0</v>
      </c>
      <c r="AO175" s="241">
        <f t="shared" si="814"/>
        <v>0</v>
      </c>
      <c r="AP175" s="241">
        <f t="shared" si="814"/>
        <v>0</v>
      </c>
      <c r="AQ175" s="242">
        <f t="shared" si="814"/>
        <v>0</v>
      </c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BQ175" s="190"/>
      <c r="BR175" s="190"/>
      <c r="BS175" s="190"/>
      <c r="BT175" s="190"/>
      <c r="BU175" s="190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90"/>
      <c r="CJ175" s="190"/>
      <c r="CK175" s="190"/>
      <c r="CL175" s="190"/>
      <c r="CM175" s="190"/>
      <c r="CN175" s="190"/>
      <c r="CO175" s="190"/>
      <c r="CP175" s="190"/>
      <c r="CQ175" s="190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  <c r="DT175" s="190"/>
      <c r="DU175" s="190"/>
      <c r="DV175" s="190"/>
      <c r="DW175" s="190"/>
      <c r="DX175" s="190"/>
      <c r="DY175" s="190"/>
      <c r="DZ175" s="190"/>
      <c r="EA175" s="190"/>
      <c r="EB175" s="190"/>
      <c r="EC175" s="190"/>
      <c r="ED175" s="190"/>
      <c r="EE175" s="190"/>
      <c r="EF175" s="190"/>
    </row>
    <row r="176" spans="1:136" s="72" customFormat="1" ht="15.75" customHeight="1" x14ac:dyDescent="0.25">
      <c r="A176" s="230"/>
      <c r="B176" s="179"/>
      <c r="C176" s="179">
        <v>311</v>
      </c>
      <c r="D176" s="567" t="s">
        <v>1</v>
      </c>
      <c r="E176" s="567"/>
      <c r="F176" s="567"/>
      <c r="G176" s="567"/>
      <c r="H176" s="76">
        <f t="shared" si="805"/>
        <v>5298000</v>
      </c>
      <c r="I176" s="80"/>
      <c r="J176" s="94"/>
      <c r="K176" s="82"/>
      <c r="L176" s="302">
        <v>5295000</v>
      </c>
      <c r="M176" s="118">
        <v>3000</v>
      </c>
      <c r="N176" s="81"/>
      <c r="O176" s="81"/>
      <c r="P176" s="81"/>
      <c r="Q176" s="81"/>
      <c r="R176" s="81"/>
      <c r="S176" s="82"/>
      <c r="T176" s="28">
        <f t="shared" si="807"/>
        <v>0</v>
      </c>
      <c r="U176" s="80"/>
      <c r="V176" s="94"/>
      <c r="W176" s="82"/>
      <c r="X176" s="302"/>
      <c r="Y176" s="118"/>
      <c r="Z176" s="81"/>
      <c r="AA176" s="81"/>
      <c r="AB176" s="81"/>
      <c r="AC176" s="81"/>
      <c r="AD176" s="81"/>
      <c r="AE176" s="82"/>
      <c r="AF176" s="109">
        <f t="shared" si="786"/>
        <v>5298000</v>
      </c>
      <c r="AG176" s="29">
        <f t="shared" ref="AG176:AG178" si="816">I176+U176</f>
        <v>0</v>
      </c>
      <c r="AH176" s="92">
        <f t="shared" ref="AH176:AH178" si="817">J176+V176</f>
        <v>0</v>
      </c>
      <c r="AI176" s="31">
        <f t="shared" ref="AI176:AI178" si="818">K176+W176</f>
        <v>0</v>
      </c>
      <c r="AJ176" s="326">
        <f t="shared" ref="AJ176:AJ178" si="819">L176+X176</f>
        <v>5295000</v>
      </c>
      <c r="AK176" s="290">
        <f t="shared" ref="AK176:AK178" si="820">M176+Y176</f>
        <v>3000</v>
      </c>
      <c r="AL176" s="30">
        <f t="shared" ref="AL176:AL178" si="821">N176+Z176</f>
        <v>0</v>
      </c>
      <c r="AM176" s="30">
        <f t="shared" ref="AM176:AM178" si="822">O176+AA176</f>
        <v>0</v>
      </c>
      <c r="AN176" s="30">
        <f t="shared" ref="AN176:AN178" si="823">P176+AB176</f>
        <v>0</v>
      </c>
      <c r="AO176" s="30">
        <f t="shared" ref="AO176:AO178" si="824">Q176+AC176</f>
        <v>0</v>
      </c>
      <c r="AP176" s="30">
        <f t="shared" ref="AP176:AP178" si="825">R176+AD176</f>
        <v>0</v>
      </c>
      <c r="AQ176" s="31">
        <f t="shared" ref="AQ176:AQ178" si="826">S176+AE176</f>
        <v>0</v>
      </c>
      <c r="AR176" s="89"/>
      <c r="AS176" s="89"/>
      <c r="AT176" s="89"/>
      <c r="AU176" s="89"/>
      <c r="AV176" s="89"/>
      <c r="AW176" s="89"/>
      <c r="AX176" s="89"/>
      <c r="AY176" s="89"/>
      <c r="AZ176" s="89"/>
      <c r="BA176" s="89"/>
      <c r="BB176" s="89"/>
      <c r="BC176" s="89"/>
      <c r="BD176" s="89"/>
      <c r="BE176" s="89"/>
      <c r="BF176" s="89"/>
      <c r="BG176" s="89"/>
      <c r="BH176" s="89"/>
      <c r="BI176" s="89"/>
      <c r="BJ176" s="89"/>
      <c r="BK176" s="89"/>
      <c r="BL176" s="89"/>
      <c r="BM176" s="89"/>
      <c r="BN176" s="89"/>
      <c r="BO176" s="89"/>
      <c r="BP176" s="89"/>
      <c r="BQ176" s="89"/>
      <c r="BR176" s="89"/>
      <c r="BS176" s="89"/>
      <c r="BT176" s="89"/>
      <c r="BU176" s="89"/>
      <c r="BV176" s="89"/>
      <c r="BW176" s="89"/>
      <c r="BX176" s="89"/>
      <c r="BY176" s="89"/>
      <c r="BZ176" s="89"/>
      <c r="CA176" s="89"/>
      <c r="CB176" s="89"/>
      <c r="CC176" s="89"/>
      <c r="CD176" s="89"/>
      <c r="CE176" s="89"/>
      <c r="CF176" s="89"/>
      <c r="CG176" s="89"/>
      <c r="CH176" s="89"/>
      <c r="CI176" s="89"/>
      <c r="CJ176" s="89"/>
      <c r="CK176" s="89"/>
      <c r="CL176" s="89"/>
      <c r="CM176" s="89"/>
      <c r="CN176" s="89"/>
      <c r="CO176" s="89"/>
      <c r="CP176" s="89"/>
      <c r="CQ176" s="89"/>
      <c r="CR176" s="89"/>
      <c r="CS176" s="89"/>
      <c r="CT176" s="89"/>
      <c r="CU176" s="89"/>
      <c r="CV176" s="89"/>
      <c r="CW176" s="89"/>
      <c r="CX176" s="89"/>
      <c r="CY176" s="89"/>
      <c r="CZ176" s="89"/>
      <c r="DA176" s="89"/>
      <c r="DB176" s="89"/>
      <c r="DC176" s="89"/>
      <c r="DD176" s="89"/>
      <c r="DE176" s="89"/>
      <c r="DF176" s="89"/>
      <c r="DG176" s="89"/>
      <c r="DH176" s="89"/>
      <c r="DI176" s="89"/>
      <c r="DJ176" s="89"/>
      <c r="DK176" s="89"/>
      <c r="DL176" s="89"/>
      <c r="DM176" s="89"/>
      <c r="DN176" s="89"/>
      <c r="DO176" s="89"/>
      <c r="DP176" s="89"/>
      <c r="DQ176" s="89"/>
      <c r="DR176" s="89"/>
      <c r="DS176" s="89"/>
      <c r="DT176" s="89"/>
      <c r="DU176" s="89"/>
      <c r="DV176" s="89"/>
      <c r="DW176" s="89"/>
      <c r="DX176" s="89"/>
      <c r="DY176" s="89"/>
      <c r="DZ176" s="89"/>
      <c r="EA176" s="89"/>
      <c r="EB176" s="89"/>
      <c r="EC176" s="89"/>
      <c r="ED176" s="89"/>
      <c r="EE176" s="89"/>
      <c r="EF176" s="89"/>
    </row>
    <row r="177" spans="1:136" s="72" customFormat="1" ht="15.75" customHeight="1" x14ac:dyDescent="0.25">
      <c r="A177" s="230"/>
      <c r="B177" s="179"/>
      <c r="C177" s="179">
        <v>312</v>
      </c>
      <c r="D177" s="567" t="s">
        <v>2</v>
      </c>
      <c r="E177" s="567"/>
      <c r="F177" s="567"/>
      <c r="G177" s="568"/>
      <c r="H177" s="76">
        <f t="shared" si="805"/>
        <v>280000</v>
      </c>
      <c r="I177" s="80"/>
      <c r="J177" s="94"/>
      <c r="K177" s="82"/>
      <c r="L177" s="302">
        <v>250000</v>
      </c>
      <c r="M177" s="118">
        <v>30000</v>
      </c>
      <c r="N177" s="81"/>
      <c r="O177" s="81"/>
      <c r="P177" s="81"/>
      <c r="Q177" s="81"/>
      <c r="R177" s="81"/>
      <c r="S177" s="82"/>
      <c r="T177" s="28">
        <f t="shared" si="807"/>
        <v>10000</v>
      </c>
      <c r="U177" s="80"/>
      <c r="V177" s="94"/>
      <c r="W177" s="82"/>
      <c r="X177" s="302"/>
      <c r="Y177" s="118">
        <v>10000</v>
      </c>
      <c r="Z177" s="81"/>
      <c r="AA177" s="81"/>
      <c r="AB177" s="81"/>
      <c r="AC177" s="81"/>
      <c r="AD177" s="81"/>
      <c r="AE177" s="82"/>
      <c r="AF177" s="109">
        <f t="shared" si="786"/>
        <v>290000</v>
      </c>
      <c r="AG177" s="29">
        <f t="shared" si="816"/>
        <v>0</v>
      </c>
      <c r="AH177" s="92">
        <f t="shared" si="817"/>
        <v>0</v>
      </c>
      <c r="AI177" s="31">
        <f t="shared" si="818"/>
        <v>0</v>
      </c>
      <c r="AJ177" s="326">
        <f t="shared" si="819"/>
        <v>250000</v>
      </c>
      <c r="AK177" s="290">
        <f t="shared" si="820"/>
        <v>40000</v>
      </c>
      <c r="AL177" s="30">
        <f t="shared" si="821"/>
        <v>0</v>
      </c>
      <c r="AM177" s="30">
        <f t="shared" si="822"/>
        <v>0</v>
      </c>
      <c r="AN177" s="30">
        <f t="shared" si="823"/>
        <v>0</v>
      </c>
      <c r="AO177" s="30">
        <f t="shared" si="824"/>
        <v>0</v>
      </c>
      <c r="AP177" s="30">
        <f t="shared" si="825"/>
        <v>0</v>
      </c>
      <c r="AQ177" s="31">
        <f t="shared" si="826"/>
        <v>0</v>
      </c>
      <c r="AR177" s="89"/>
      <c r="AS177" s="89"/>
      <c r="AT177" s="89"/>
      <c r="AU177" s="89"/>
      <c r="AV177" s="89"/>
      <c r="AW177" s="89"/>
      <c r="AX177" s="89"/>
      <c r="AY177" s="89"/>
      <c r="AZ177" s="89"/>
      <c r="BA177" s="89"/>
      <c r="BB177" s="89"/>
      <c r="BC177" s="89"/>
      <c r="BD177" s="89"/>
      <c r="BE177" s="89"/>
      <c r="BF177" s="89"/>
      <c r="BG177" s="89"/>
      <c r="BH177" s="89"/>
      <c r="BI177" s="89"/>
      <c r="BJ177" s="89"/>
      <c r="BK177" s="89"/>
      <c r="BL177" s="89"/>
      <c r="BM177" s="89"/>
      <c r="BN177" s="89"/>
      <c r="BO177" s="89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89"/>
      <c r="DD177" s="89"/>
      <c r="DE177" s="89"/>
      <c r="DF177" s="89"/>
      <c r="DG177" s="89"/>
      <c r="DH177" s="89"/>
      <c r="DI177" s="89"/>
      <c r="DJ177" s="89"/>
      <c r="DK177" s="89"/>
      <c r="DL177" s="89"/>
      <c r="DM177" s="89"/>
      <c r="DN177" s="89"/>
      <c r="DO177" s="89"/>
      <c r="DP177" s="89"/>
      <c r="DQ177" s="89"/>
      <c r="DR177" s="89"/>
      <c r="DS177" s="89"/>
      <c r="DT177" s="89"/>
      <c r="DU177" s="89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/>
      <c r="EF177" s="89"/>
    </row>
    <row r="178" spans="1:136" s="72" customFormat="1" ht="15.75" customHeight="1" x14ac:dyDescent="0.25">
      <c r="A178" s="230"/>
      <c r="B178" s="179"/>
      <c r="C178" s="179">
        <v>313</v>
      </c>
      <c r="D178" s="567" t="s">
        <v>3</v>
      </c>
      <c r="E178" s="567"/>
      <c r="F178" s="567"/>
      <c r="G178" s="567"/>
      <c r="H178" s="76">
        <f t="shared" si="805"/>
        <v>901000</v>
      </c>
      <c r="I178" s="80"/>
      <c r="J178" s="94"/>
      <c r="K178" s="82"/>
      <c r="L178" s="302">
        <v>900000</v>
      </c>
      <c r="M178" s="118">
        <v>1000</v>
      </c>
      <c r="N178" s="81"/>
      <c r="O178" s="81"/>
      <c r="P178" s="81"/>
      <c r="Q178" s="81"/>
      <c r="R178" s="81"/>
      <c r="S178" s="82"/>
      <c r="T178" s="28">
        <f t="shared" si="807"/>
        <v>0</v>
      </c>
      <c r="U178" s="80"/>
      <c r="V178" s="94"/>
      <c r="W178" s="82"/>
      <c r="X178" s="302"/>
      <c r="Y178" s="118"/>
      <c r="Z178" s="81"/>
      <c r="AA178" s="81"/>
      <c r="AB178" s="81"/>
      <c r="AC178" s="81"/>
      <c r="AD178" s="81"/>
      <c r="AE178" s="82"/>
      <c r="AF178" s="109">
        <f t="shared" si="786"/>
        <v>901000</v>
      </c>
      <c r="AG178" s="29">
        <f t="shared" si="816"/>
        <v>0</v>
      </c>
      <c r="AH178" s="92">
        <f t="shared" si="817"/>
        <v>0</v>
      </c>
      <c r="AI178" s="31">
        <f t="shared" si="818"/>
        <v>0</v>
      </c>
      <c r="AJ178" s="326">
        <f t="shared" si="819"/>
        <v>900000</v>
      </c>
      <c r="AK178" s="290">
        <f t="shared" si="820"/>
        <v>1000</v>
      </c>
      <c r="AL178" s="30">
        <f t="shared" si="821"/>
        <v>0</v>
      </c>
      <c r="AM178" s="30">
        <f t="shared" si="822"/>
        <v>0</v>
      </c>
      <c r="AN178" s="30">
        <f t="shared" si="823"/>
        <v>0</v>
      </c>
      <c r="AO178" s="30">
        <f t="shared" si="824"/>
        <v>0</v>
      </c>
      <c r="AP178" s="30">
        <f t="shared" si="825"/>
        <v>0</v>
      </c>
      <c r="AQ178" s="31">
        <f t="shared" si="826"/>
        <v>0</v>
      </c>
      <c r="AR178" s="89"/>
      <c r="AS178" s="89"/>
      <c r="AT178" s="89"/>
      <c r="AU178" s="89"/>
      <c r="AV178" s="89"/>
      <c r="AW178" s="89"/>
      <c r="AX178" s="89"/>
      <c r="AY178" s="89"/>
      <c r="AZ178" s="89"/>
      <c r="BA178" s="89"/>
      <c r="BB178" s="89"/>
      <c r="BC178" s="89"/>
      <c r="BD178" s="89"/>
      <c r="BE178" s="89"/>
      <c r="BF178" s="89"/>
      <c r="BG178" s="89"/>
      <c r="BH178" s="89"/>
      <c r="BI178" s="89"/>
      <c r="BJ178" s="89"/>
      <c r="BK178" s="89"/>
      <c r="BL178" s="89"/>
      <c r="BM178" s="89"/>
      <c r="BN178" s="89"/>
      <c r="BO178" s="89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89"/>
      <c r="DB178" s="89"/>
      <c r="DC178" s="89"/>
      <c r="DD178" s="89"/>
      <c r="DE178" s="89"/>
      <c r="DF178" s="89"/>
      <c r="DG178" s="89"/>
      <c r="DH178" s="89"/>
      <c r="DI178" s="89"/>
      <c r="DJ178" s="89"/>
      <c r="DK178" s="89"/>
      <c r="DL178" s="89"/>
      <c r="DM178" s="89"/>
      <c r="DN178" s="89"/>
      <c r="DO178" s="89"/>
      <c r="DP178" s="89"/>
      <c r="DQ178" s="89"/>
      <c r="DR178" s="89"/>
      <c r="DS178" s="89"/>
      <c r="DT178" s="89"/>
      <c r="DU178" s="89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/>
      <c r="EF178" s="89"/>
    </row>
    <row r="179" spans="1:136" s="73" customFormat="1" ht="15.75" customHeight="1" x14ac:dyDescent="0.25">
      <c r="A179" s="563">
        <v>32</v>
      </c>
      <c r="B179" s="564"/>
      <c r="C179" s="90"/>
      <c r="D179" s="565" t="s">
        <v>4</v>
      </c>
      <c r="E179" s="565"/>
      <c r="F179" s="565"/>
      <c r="G179" s="566"/>
      <c r="H179" s="75">
        <f t="shared" si="805"/>
        <v>1106600</v>
      </c>
      <c r="I179" s="77">
        <f>SUM(I180:I184)</f>
        <v>0</v>
      </c>
      <c r="J179" s="61">
        <f>SUM(J180:J184)</f>
        <v>924600</v>
      </c>
      <c r="K179" s="79">
        <f t="shared" ref="K179:S179" si="827">SUM(K180:K184)</f>
        <v>0</v>
      </c>
      <c r="L179" s="301">
        <f>SUM(L180:L184)</f>
        <v>5000</v>
      </c>
      <c r="M179" s="95">
        <f t="shared" si="827"/>
        <v>105000</v>
      </c>
      <c r="N179" s="78">
        <f t="shared" si="827"/>
        <v>70000</v>
      </c>
      <c r="O179" s="78">
        <f t="shared" ref="O179" si="828">SUM(O180:O184)</f>
        <v>0</v>
      </c>
      <c r="P179" s="78">
        <f t="shared" si="827"/>
        <v>0</v>
      </c>
      <c r="Q179" s="78">
        <f t="shared" si="827"/>
        <v>2000</v>
      </c>
      <c r="R179" s="78">
        <f t="shared" si="827"/>
        <v>0</v>
      </c>
      <c r="S179" s="79">
        <f t="shared" si="827"/>
        <v>0</v>
      </c>
      <c r="T179" s="237">
        <f t="shared" si="807"/>
        <v>54400</v>
      </c>
      <c r="U179" s="77">
        <f>SUM(U180:U184)</f>
        <v>0</v>
      </c>
      <c r="V179" s="61">
        <f>SUM(V180:V184)</f>
        <v>-5600</v>
      </c>
      <c r="W179" s="79">
        <f t="shared" ref="W179" si="829">SUM(W180:W184)</f>
        <v>0</v>
      </c>
      <c r="X179" s="301">
        <f>SUM(X180:X184)</f>
        <v>0</v>
      </c>
      <c r="Y179" s="95">
        <f t="shared" ref="Y179:AE179" si="830">SUM(Y180:Y184)</f>
        <v>60000</v>
      </c>
      <c r="Z179" s="78">
        <f t="shared" si="830"/>
        <v>0</v>
      </c>
      <c r="AA179" s="78">
        <f t="shared" ref="AA179" si="831">SUM(AA180:AA184)</f>
        <v>0</v>
      </c>
      <c r="AB179" s="78">
        <f t="shared" si="830"/>
        <v>0</v>
      </c>
      <c r="AC179" s="78">
        <f t="shared" si="830"/>
        <v>0</v>
      </c>
      <c r="AD179" s="78">
        <f t="shared" si="830"/>
        <v>0</v>
      </c>
      <c r="AE179" s="79">
        <f t="shared" si="830"/>
        <v>0</v>
      </c>
      <c r="AF179" s="262">
        <f t="shared" si="786"/>
        <v>1161000</v>
      </c>
      <c r="AG179" s="315">
        <f>SUM(AG180:AG184)</f>
        <v>0</v>
      </c>
      <c r="AH179" s="263">
        <f>SUM(AH180:AH184)</f>
        <v>919000</v>
      </c>
      <c r="AI179" s="239">
        <f t="shared" ref="AI179" si="832">SUM(AI180:AI184)</f>
        <v>0</v>
      </c>
      <c r="AJ179" s="303">
        <f>SUM(AJ180:AJ184)</f>
        <v>5000</v>
      </c>
      <c r="AK179" s="240">
        <f t="shared" ref="AK179:AQ179" si="833">SUM(AK180:AK184)</f>
        <v>165000</v>
      </c>
      <c r="AL179" s="241">
        <f t="shared" si="833"/>
        <v>70000</v>
      </c>
      <c r="AM179" s="241">
        <f t="shared" ref="AM179" si="834">SUM(AM180:AM184)</f>
        <v>0</v>
      </c>
      <c r="AN179" s="241">
        <f t="shared" si="833"/>
        <v>0</v>
      </c>
      <c r="AO179" s="241">
        <f t="shared" si="833"/>
        <v>2000</v>
      </c>
      <c r="AP179" s="241">
        <f t="shared" si="833"/>
        <v>0</v>
      </c>
      <c r="AQ179" s="239">
        <f t="shared" si="833"/>
        <v>0</v>
      </c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90"/>
      <c r="BR179" s="190"/>
      <c r="BS179" s="190"/>
      <c r="BT179" s="190"/>
      <c r="BU179" s="190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  <c r="DW179" s="190"/>
      <c r="DX179" s="190"/>
      <c r="DY179" s="190"/>
      <c r="DZ179" s="190"/>
      <c r="EA179" s="190"/>
      <c r="EB179" s="190"/>
      <c r="EC179" s="190"/>
      <c r="ED179" s="190"/>
      <c r="EE179" s="190"/>
      <c r="EF179" s="190"/>
    </row>
    <row r="180" spans="1:136" s="72" customFormat="1" ht="15.75" customHeight="1" x14ac:dyDescent="0.25">
      <c r="A180" s="230"/>
      <c r="B180" s="179"/>
      <c r="C180" s="179">
        <v>321</v>
      </c>
      <c r="D180" s="567" t="s">
        <v>5</v>
      </c>
      <c r="E180" s="567"/>
      <c r="F180" s="567"/>
      <c r="G180" s="567"/>
      <c r="H180" s="76">
        <f t="shared" si="805"/>
        <v>380000</v>
      </c>
      <c r="I180" s="80"/>
      <c r="J180" s="94">
        <v>350000</v>
      </c>
      <c r="K180" s="82"/>
      <c r="L180" s="302">
        <v>5000</v>
      </c>
      <c r="M180" s="118">
        <v>25000</v>
      </c>
      <c r="N180" s="81"/>
      <c r="O180" s="81"/>
      <c r="P180" s="81"/>
      <c r="Q180" s="81"/>
      <c r="R180" s="81"/>
      <c r="S180" s="82"/>
      <c r="T180" s="28">
        <f t="shared" si="807"/>
        <v>0</v>
      </c>
      <c r="U180" s="80"/>
      <c r="V180" s="94"/>
      <c r="W180" s="82"/>
      <c r="X180" s="302"/>
      <c r="Y180" s="118"/>
      <c r="Z180" s="81"/>
      <c r="AA180" s="81"/>
      <c r="AB180" s="81"/>
      <c r="AC180" s="81"/>
      <c r="AD180" s="81"/>
      <c r="AE180" s="82"/>
      <c r="AF180" s="109">
        <f t="shared" si="786"/>
        <v>380000</v>
      </c>
      <c r="AG180" s="29">
        <f t="shared" ref="AG180:AG184" si="835">I180+U180</f>
        <v>0</v>
      </c>
      <c r="AH180" s="92">
        <f t="shared" ref="AH180:AH184" si="836">J180+V180</f>
        <v>350000</v>
      </c>
      <c r="AI180" s="31">
        <f t="shared" ref="AI180:AI184" si="837">K180+W180</f>
        <v>0</v>
      </c>
      <c r="AJ180" s="326">
        <f t="shared" ref="AJ180:AJ184" si="838">L180+X180</f>
        <v>5000</v>
      </c>
      <c r="AK180" s="290">
        <f t="shared" ref="AK180:AK184" si="839">M180+Y180</f>
        <v>25000</v>
      </c>
      <c r="AL180" s="30">
        <f t="shared" ref="AL180:AL184" si="840">N180+Z180</f>
        <v>0</v>
      </c>
      <c r="AM180" s="30">
        <f t="shared" ref="AM180:AM184" si="841">O180+AA180</f>
        <v>0</v>
      </c>
      <c r="AN180" s="30">
        <f t="shared" ref="AN180:AN184" si="842">P180+AB180</f>
        <v>0</v>
      </c>
      <c r="AO180" s="30">
        <f t="shared" ref="AO180:AO184" si="843">Q180+AC180</f>
        <v>0</v>
      </c>
      <c r="AP180" s="30">
        <f t="shared" ref="AP180:AP184" si="844">R180+AD180</f>
        <v>0</v>
      </c>
      <c r="AQ180" s="31">
        <f t="shared" ref="AQ180:AQ184" si="845">S180+AE180</f>
        <v>0</v>
      </c>
      <c r="AR180" s="89"/>
      <c r="AS180" s="89"/>
      <c r="AT180" s="89"/>
      <c r="AU180" s="89"/>
      <c r="AV180" s="89"/>
      <c r="AW180" s="89"/>
      <c r="AX180" s="89"/>
      <c r="AY180" s="89"/>
      <c r="AZ180" s="89"/>
      <c r="BA180" s="89"/>
      <c r="BB180" s="89"/>
      <c r="BC180" s="89"/>
      <c r="BD180" s="89"/>
      <c r="BE180" s="89"/>
      <c r="BF180" s="89"/>
      <c r="BG180" s="89"/>
      <c r="BH180" s="89"/>
      <c r="BI180" s="89"/>
      <c r="BJ180" s="89"/>
      <c r="BK180" s="89"/>
      <c r="BL180" s="89"/>
      <c r="BM180" s="89"/>
      <c r="BN180" s="89"/>
      <c r="BO180" s="89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89"/>
      <c r="DB180" s="89"/>
      <c r="DC180" s="89"/>
      <c r="DD180" s="89"/>
      <c r="DE180" s="89"/>
      <c r="DF180" s="89"/>
      <c r="DG180" s="89"/>
      <c r="DH180" s="89"/>
      <c r="DI180" s="89"/>
      <c r="DJ180" s="89"/>
      <c r="DK180" s="89"/>
      <c r="DL180" s="89"/>
      <c r="DM180" s="89"/>
      <c r="DN180" s="89"/>
      <c r="DO180" s="89"/>
      <c r="DP180" s="89"/>
      <c r="DQ180" s="89"/>
      <c r="DR180" s="89"/>
      <c r="DS180" s="89"/>
      <c r="DT180" s="89"/>
      <c r="DU180" s="89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</row>
    <row r="181" spans="1:136" s="72" customFormat="1" ht="15.75" customHeight="1" x14ac:dyDescent="0.25">
      <c r="A181" s="230"/>
      <c r="B181" s="179"/>
      <c r="C181" s="179">
        <v>322</v>
      </c>
      <c r="D181" s="567" t="s">
        <v>6</v>
      </c>
      <c r="E181" s="567"/>
      <c r="F181" s="567"/>
      <c r="G181" s="567"/>
      <c r="H181" s="76">
        <f t="shared" si="805"/>
        <v>465000</v>
      </c>
      <c r="I181" s="80"/>
      <c r="J181" s="94">
        <v>400000</v>
      </c>
      <c r="K181" s="82"/>
      <c r="L181" s="302"/>
      <c r="M181" s="118">
        <v>30000</v>
      </c>
      <c r="N181" s="81">
        <v>35000</v>
      </c>
      <c r="O181" s="81"/>
      <c r="P181" s="81"/>
      <c r="Q181" s="81"/>
      <c r="R181" s="81"/>
      <c r="S181" s="82"/>
      <c r="T181" s="28">
        <f t="shared" si="807"/>
        <v>-2600</v>
      </c>
      <c r="U181" s="80"/>
      <c r="V181" s="94">
        <v>-5600</v>
      </c>
      <c r="W181" s="82"/>
      <c r="X181" s="302"/>
      <c r="Y181" s="118">
        <v>3000</v>
      </c>
      <c r="Z181" s="81"/>
      <c r="AA181" s="81"/>
      <c r="AB181" s="81"/>
      <c r="AC181" s="81"/>
      <c r="AD181" s="81"/>
      <c r="AE181" s="82"/>
      <c r="AF181" s="109">
        <f t="shared" si="786"/>
        <v>462400</v>
      </c>
      <c r="AG181" s="29">
        <f t="shared" si="835"/>
        <v>0</v>
      </c>
      <c r="AH181" s="92">
        <f t="shared" si="836"/>
        <v>394400</v>
      </c>
      <c r="AI181" s="31">
        <f t="shared" si="837"/>
        <v>0</v>
      </c>
      <c r="AJ181" s="326">
        <f t="shared" si="838"/>
        <v>0</v>
      </c>
      <c r="AK181" s="290">
        <f t="shared" si="839"/>
        <v>33000</v>
      </c>
      <c r="AL181" s="30">
        <f t="shared" si="840"/>
        <v>35000</v>
      </c>
      <c r="AM181" s="30">
        <f t="shared" si="841"/>
        <v>0</v>
      </c>
      <c r="AN181" s="30">
        <f t="shared" si="842"/>
        <v>0</v>
      </c>
      <c r="AO181" s="30">
        <f t="shared" si="843"/>
        <v>0</v>
      </c>
      <c r="AP181" s="30">
        <f t="shared" si="844"/>
        <v>0</v>
      </c>
      <c r="AQ181" s="31">
        <f t="shared" si="845"/>
        <v>0</v>
      </c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89"/>
      <c r="BJ181" s="89"/>
      <c r="BK181" s="89"/>
      <c r="BL181" s="89"/>
      <c r="BM181" s="89"/>
      <c r="BN181" s="89"/>
      <c r="BO181" s="89"/>
      <c r="BP181" s="89"/>
      <c r="BQ181" s="89"/>
      <c r="BR181" s="89"/>
      <c r="BS181" s="89"/>
      <c r="BT181" s="89"/>
      <c r="BU181" s="89"/>
      <c r="BV181" s="89"/>
      <c r="BW181" s="89"/>
      <c r="BX181" s="89"/>
      <c r="BY181" s="89"/>
      <c r="BZ181" s="89"/>
      <c r="CA181" s="89"/>
      <c r="CB181" s="89"/>
      <c r="CC181" s="89"/>
      <c r="CD181" s="89"/>
      <c r="CE181" s="89"/>
      <c r="CF181" s="89"/>
      <c r="CG181" s="89"/>
      <c r="CH181" s="89"/>
      <c r="CI181" s="89"/>
      <c r="CJ181" s="89"/>
      <c r="CK181" s="89"/>
      <c r="CL181" s="89"/>
      <c r="CM181" s="89"/>
      <c r="CN181" s="89"/>
      <c r="CO181" s="89"/>
      <c r="CP181" s="89"/>
      <c r="CQ181" s="89"/>
      <c r="CR181" s="89"/>
      <c r="CS181" s="89"/>
      <c r="CT181" s="89"/>
      <c r="CU181" s="89"/>
      <c r="CV181" s="89"/>
      <c r="CW181" s="89"/>
      <c r="CX181" s="89"/>
      <c r="CY181" s="89"/>
      <c r="CZ181" s="89"/>
      <c r="DA181" s="89"/>
      <c r="DB181" s="89"/>
      <c r="DC181" s="89"/>
      <c r="DD181" s="89"/>
      <c r="DE181" s="89"/>
      <c r="DF181" s="89"/>
      <c r="DG181" s="89"/>
      <c r="DH181" s="89"/>
      <c r="DI181" s="89"/>
      <c r="DJ181" s="89"/>
      <c r="DK181" s="89"/>
      <c r="DL181" s="89"/>
      <c r="DM181" s="89"/>
      <c r="DN181" s="89"/>
      <c r="DO181" s="89"/>
      <c r="DP181" s="89"/>
      <c r="DQ181" s="89"/>
      <c r="DR181" s="89"/>
      <c r="DS181" s="89"/>
      <c r="DT181" s="89"/>
      <c r="DU181" s="89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</row>
    <row r="182" spans="1:136" s="72" customFormat="1" ht="15.75" customHeight="1" x14ac:dyDescent="0.25">
      <c r="A182" s="230"/>
      <c r="B182" s="179"/>
      <c r="C182" s="179">
        <v>323</v>
      </c>
      <c r="D182" s="567" t="s">
        <v>7</v>
      </c>
      <c r="E182" s="567"/>
      <c r="F182" s="567"/>
      <c r="G182" s="567"/>
      <c r="H182" s="76">
        <f>SUM(I182:S182)</f>
        <v>204600</v>
      </c>
      <c r="I182" s="80"/>
      <c r="J182" s="94">
        <v>154600</v>
      </c>
      <c r="K182" s="82"/>
      <c r="L182" s="302"/>
      <c r="M182" s="118">
        <v>30000</v>
      </c>
      <c r="N182" s="81">
        <v>20000</v>
      </c>
      <c r="O182" s="81"/>
      <c r="P182" s="81"/>
      <c r="Q182" s="81"/>
      <c r="R182" s="81"/>
      <c r="S182" s="82"/>
      <c r="T182" s="28">
        <f>SUM(U182:AE182)</f>
        <v>57000</v>
      </c>
      <c r="U182" s="80"/>
      <c r="V182" s="94"/>
      <c r="W182" s="82"/>
      <c r="X182" s="302"/>
      <c r="Y182" s="118">
        <v>57000</v>
      </c>
      <c r="Z182" s="81"/>
      <c r="AA182" s="81"/>
      <c r="AB182" s="81"/>
      <c r="AC182" s="81"/>
      <c r="AD182" s="81"/>
      <c r="AE182" s="82"/>
      <c r="AF182" s="109">
        <f t="shared" si="786"/>
        <v>261600</v>
      </c>
      <c r="AG182" s="29">
        <f t="shared" si="835"/>
        <v>0</v>
      </c>
      <c r="AH182" s="92">
        <f t="shared" si="836"/>
        <v>154600</v>
      </c>
      <c r="AI182" s="31">
        <f t="shared" si="837"/>
        <v>0</v>
      </c>
      <c r="AJ182" s="326">
        <f t="shared" si="838"/>
        <v>0</v>
      </c>
      <c r="AK182" s="290">
        <f t="shared" si="839"/>
        <v>87000</v>
      </c>
      <c r="AL182" s="30">
        <f t="shared" si="840"/>
        <v>20000</v>
      </c>
      <c r="AM182" s="30">
        <f t="shared" si="841"/>
        <v>0</v>
      </c>
      <c r="AN182" s="30">
        <f t="shared" si="842"/>
        <v>0</v>
      </c>
      <c r="AO182" s="30">
        <f t="shared" si="843"/>
        <v>0</v>
      </c>
      <c r="AP182" s="30">
        <f t="shared" si="844"/>
        <v>0</v>
      </c>
      <c r="AQ182" s="31">
        <f t="shared" si="845"/>
        <v>0</v>
      </c>
      <c r="AR182" s="89"/>
      <c r="AS182" s="89"/>
      <c r="AT182" s="89"/>
      <c r="AU182" s="89"/>
      <c r="AV182" s="89"/>
      <c r="AW182" s="89"/>
      <c r="AX182" s="89"/>
      <c r="AY182" s="89"/>
      <c r="AZ182" s="89"/>
      <c r="BA182" s="89"/>
      <c r="BB182" s="89"/>
      <c r="BC182" s="89"/>
      <c r="BD182" s="89"/>
      <c r="BE182" s="89"/>
      <c r="BF182" s="89"/>
      <c r="BG182" s="89"/>
      <c r="BH182" s="89"/>
      <c r="BI182" s="89"/>
      <c r="BJ182" s="89"/>
      <c r="BK182" s="89"/>
      <c r="BL182" s="89"/>
      <c r="BM182" s="89"/>
      <c r="BN182" s="89"/>
      <c r="BO182" s="89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89"/>
      <c r="DF182" s="89"/>
      <c r="DG182" s="89"/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</row>
    <row r="183" spans="1:136" s="72" customFormat="1" ht="23.25" customHeight="1" x14ac:dyDescent="0.25">
      <c r="A183" s="230"/>
      <c r="B183" s="179"/>
      <c r="C183" s="179">
        <v>324</v>
      </c>
      <c r="D183" s="567" t="s">
        <v>90</v>
      </c>
      <c r="E183" s="567"/>
      <c r="F183" s="567"/>
      <c r="G183" s="567"/>
      <c r="H183" s="76">
        <f t="shared" si="805"/>
        <v>0</v>
      </c>
      <c r="I183" s="80"/>
      <c r="J183" s="94"/>
      <c r="K183" s="82"/>
      <c r="L183" s="302"/>
      <c r="M183" s="118"/>
      <c r="N183" s="81"/>
      <c r="O183" s="81"/>
      <c r="P183" s="81"/>
      <c r="Q183" s="81"/>
      <c r="R183" s="81"/>
      <c r="S183" s="82"/>
      <c r="T183" s="28">
        <f t="shared" si="807"/>
        <v>0</v>
      </c>
      <c r="U183" s="80"/>
      <c r="V183" s="94"/>
      <c r="W183" s="82"/>
      <c r="X183" s="302"/>
      <c r="Y183" s="118"/>
      <c r="Z183" s="81"/>
      <c r="AA183" s="81"/>
      <c r="AB183" s="81"/>
      <c r="AC183" s="81"/>
      <c r="AD183" s="81"/>
      <c r="AE183" s="82"/>
      <c r="AF183" s="109">
        <f t="shared" si="786"/>
        <v>0</v>
      </c>
      <c r="AG183" s="29">
        <f t="shared" si="835"/>
        <v>0</v>
      </c>
      <c r="AH183" s="92">
        <f t="shared" si="836"/>
        <v>0</v>
      </c>
      <c r="AI183" s="31">
        <f t="shared" si="837"/>
        <v>0</v>
      </c>
      <c r="AJ183" s="326">
        <f t="shared" si="838"/>
        <v>0</v>
      </c>
      <c r="AK183" s="290">
        <f t="shared" si="839"/>
        <v>0</v>
      </c>
      <c r="AL183" s="30">
        <f t="shared" si="840"/>
        <v>0</v>
      </c>
      <c r="AM183" s="30">
        <f t="shared" si="841"/>
        <v>0</v>
      </c>
      <c r="AN183" s="30">
        <f t="shared" si="842"/>
        <v>0</v>
      </c>
      <c r="AO183" s="30">
        <f t="shared" si="843"/>
        <v>0</v>
      </c>
      <c r="AP183" s="30">
        <f t="shared" si="844"/>
        <v>0</v>
      </c>
      <c r="AQ183" s="31">
        <f t="shared" si="845"/>
        <v>0</v>
      </c>
      <c r="AR183" s="89"/>
      <c r="AS183" s="89"/>
      <c r="AT183" s="89"/>
      <c r="AU183" s="89"/>
      <c r="AV183" s="89"/>
      <c r="AW183" s="89"/>
      <c r="AX183" s="89"/>
      <c r="AY183" s="89"/>
      <c r="AZ183" s="89"/>
      <c r="BA183" s="89"/>
      <c r="BB183" s="89"/>
      <c r="BC183" s="89"/>
      <c r="BD183" s="89"/>
      <c r="BE183" s="89"/>
      <c r="BF183" s="89"/>
      <c r="BG183" s="89"/>
      <c r="BH183" s="89"/>
      <c r="BI183" s="89"/>
      <c r="BJ183" s="89"/>
      <c r="BK183" s="89"/>
      <c r="BL183" s="89"/>
      <c r="BM183" s="89"/>
      <c r="BN183" s="89"/>
      <c r="BO183" s="89"/>
      <c r="BP183" s="89"/>
      <c r="BQ183" s="89"/>
      <c r="BR183" s="89"/>
      <c r="BS183" s="89"/>
      <c r="BT183" s="89"/>
      <c r="BU183" s="89"/>
      <c r="BV183" s="89"/>
      <c r="BW183" s="89"/>
      <c r="BX183" s="89"/>
      <c r="BY183" s="89"/>
      <c r="BZ183" s="89"/>
      <c r="CA183" s="89"/>
      <c r="CB183" s="89"/>
      <c r="CC183" s="89"/>
      <c r="CD183" s="89"/>
      <c r="CE183" s="89"/>
      <c r="CF183" s="89"/>
      <c r="CG183" s="89"/>
      <c r="CH183" s="89"/>
      <c r="CI183" s="89"/>
      <c r="CJ183" s="89"/>
      <c r="CK183" s="89"/>
      <c r="CL183" s="89"/>
      <c r="CM183" s="89"/>
      <c r="CN183" s="89"/>
      <c r="CO183" s="89"/>
      <c r="CP183" s="89"/>
      <c r="CQ183" s="89"/>
      <c r="CR183" s="89"/>
      <c r="CS183" s="89"/>
      <c r="CT183" s="89"/>
      <c r="CU183" s="89"/>
      <c r="CV183" s="89"/>
      <c r="CW183" s="89"/>
      <c r="CX183" s="89"/>
      <c r="CY183" s="89"/>
      <c r="CZ183" s="89"/>
      <c r="DA183" s="89"/>
      <c r="DB183" s="89"/>
      <c r="DC183" s="89"/>
      <c r="DD183" s="89"/>
      <c r="DE183" s="89"/>
      <c r="DF183" s="89"/>
      <c r="DG183" s="89"/>
      <c r="DH183" s="89"/>
      <c r="DI183" s="89"/>
      <c r="DJ183" s="89"/>
      <c r="DK183" s="89"/>
      <c r="DL183" s="89"/>
      <c r="DM183" s="89"/>
      <c r="DN183" s="89"/>
      <c r="DO183" s="89"/>
      <c r="DP183" s="89"/>
      <c r="DQ183" s="89"/>
      <c r="DR183" s="89"/>
      <c r="DS183" s="89"/>
      <c r="DT183" s="89"/>
      <c r="DU183" s="89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</row>
    <row r="184" spans="1:136" s="72" customFormat="1" ht="15.75" customHeight="1" x14ac:dyDescent="0.25">
      <c r="A184" s="230"/>
      <c r="B184" s="179"/>
      <c r="C184" s="179">
        <v>329</v>
      </c>
      <c r="D184" s="567" t="s">
        <v>8</v>
      </c>
      <c r="E184" s="567"/>
      <c r="F184" s="567"/>
      <c r="G184" s="568"/>
      <c r="H184" s="76">
        <f t="shared" si="805"/>
        <v>57000</v>
      </c>
      <c r="I184" s="80"/>
      <c r="J184" s="94">
        <v>20000</v>
      </c>
      <c r="K184" s="82"/>
      <c r="L184" s="302"/>
      <c r="M184" s="118">
        <v>20000</v>
      </c>
      <c r="N184" s="81">
        <v>15000</v>
      </c>
      <c r="O184" s="81"/>
      <c r="P184" s="81"/>
      <c r="Q184" s="81">
        <v>2000</v>
      </c>
      <c r="R184" s="81"/>
      <c r="S184" s="82"/>
      <c r="T184" s="28">
        <f t="shared" si="807"/>
        <v>0</v>
      </c>
      <c r="U184" s="80"/>
      <c r="V184" s="94"/>
      <c r="W184" s="82"/>
      <c r="X184" s="302"/>
      <c r="Y184" s="118"/>
      <c r="Z184" s="81"/>
      <c r="AA184" s="81"/>
      <c r="AB184" s="81"/>
      <c r="AC184" s="81"/>
      <c r="AD184" s="81"/>
      <c r="AE184" s="82"/>
      <c r="AF184" s="109">
        <f t="shared" si="786"/>
        <v>57000</v>
      </c>
      <c r="AG184" s="29">
        <f t="shared" si="835"/>
        <v>0</v>
      </c>
      <c r="AH184" s="92">
        <f t="shared" si="836"/>
        <v>20000</v>
      </c>
      <c r="AI184" s="31">
        <f t="shared" si="837"/>
        <v>0</v>
      </c>
      <c r="AJ184" s="326">
        <f t="shared" si="838"/>
        <v>0</v>
      </c>
      <c r="AK184" s="290">
        <f t="shared" si="839"/>
        <v>20000</v>
      </c>
      <c r="AL184" s="30">
        <f t="shared" si="840"/>
        <v>15000</v>
      </c>
      <c r="AM184" s="30">
        <f t="shared" si="841"/>
        <v>0</v>
      </c>
      <c r="AN184" s="30">
        <f t="shared" si="842"/>
        <v>0</v>
      </c>
      <c r="AO184" s="30">
        <f t="shared" si="843"/>
        <v>2000</v>
      </c>
      <c r="AP184" s="30">
        <f t="shared" si="844"/>
        <v>0</v>
      </c>
      <c r="AQ184" s="31">
        <f t="shared" si="845"/>
        <v>0</v>
      </c>
      <c r="AR184" s="89"/>
      <c r="AS184" s="89"/>
      <c r="AT184" s="89"/>
      <c r="AU184" s="89"/>
      <c r="AV184" s="89"/>
      <c r="AW184" s="89"/>
      <c r="AX184" s="89"/>
      <c r="AY184" s="89"/>
      <c r="AZ184" s="89"/>
      <c r="BA184" s="89"/>
      <c r="BB184" s="89"/>
      <c r="BC184" s="89"/>
      <c r="BD184" s="89"/>
      <c r="BE184" s="89"/>
      <c r="BF184" s="89"/>
      <c r="BG184" s="89"/>
      <c r="BH184" s="89"/>
      <c r="BI184" s="89"/>
      <c r="BJ184" s="89"/>
      <c r="BK184" s="89"/>
      <c r="BL184" s="89"/>
      <c r="BM184" s="89"/>
      <c r="BN184" s="89"/>
      <c r="BO184" s="89"/>
      <c r="BP184" s="89"/>
      <c r="BQ184" s="89"/>
      <c r="BR184" s="89"/>
      <c r="BS184" s="89"/>
      <c r="BT184" s="89"/>
      <c r="BU184" s="89"/>
      <c r="BV184" s="89"/>
      <c r="BW184" s="89"/>
      <c r="BX184" s="89"/>
      <c r="BY184" s="89"/>
      <c r="BZ184" s="8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89"/>
      <c r="CO184" s="89"/>
      <c r="CP184" s="89"/>
      <c r="CQ184" s="89"/>
      <c r="CR184" s="89"/>
      <c r="CS184" s="89"/>
      <c r="CT184" s="89"/>
      <c r="CU184" s="89"/>
      <c r="CV184" s="89"/>
      <c r="CW184" s="89"/>
      <c r="CX184" s="89"/>
      <c r="CY184" s="89"/>
      <c r="CZ184" s="89"/>
      <c r="DA184" s="89"/>
      <c r="DB184" s="89"/>
      <c r="DC184" s="89"/>
      <c r="DD184" s="89"/>
      <c r="DE184" s="89"/>
      <c r="DF184" s="89"/>
      <c r="DG184" s="89"/>
      <c r="DH184" s="89"/>
      <c r="DI184" s="89"/>
      <c r="DJ184" s="89"/>
      <c r="DK184" s="89"/>
      <c r="DL184" s="89"/>
      <c r="DM184" s="89"/>
      <c r="DN184" s="89"/>
      <c r="DO184" s="89"/>
      <c r="DP184" s="89"/>
      <c r="DQ184" s="89"/>
      <c r="DR184" s="89"/>
      <c r="DS184" s="89"/>
      <c r="DT184" s="89"/>
      <c r="DU184" s="89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</row>
    <row r="185" spans="1:136" s="73" customFormat="1" ht="15.75" customHeight="1" x14ac:dyDescent="0.25">
      <c r="A185" s="563">
        <v>34</v>
      </c>
      <c r="B185" s="564"/>
      <c r="C185" s="90"/>
      <c r="D185" s="565" t="s">
        <v>9</v>
      </c>
      <c r="E185" s="565"/>
      <c r="F185" s="565"/>
      <c r="G185" s="566"/>
      <c r="H185" s="75">
        <f t="shared" si="805"/>
        <v>9000</v>
      </c>
      <c r="I185" s="77">
        <f>I186+I187</f>
        <v>0</v>
      </c>
      <c r="J185" s="61">
        <f>J186+J187</f>
        <v>7000</v>
      </c>
      <c r="K185" s="79">
        <f t="shared" ref="K185:S185" si="846">K186+K187</f>
        <v>0</v>
      </c>
      <c r="L185" s="301">
        <f t="shared" si="846"/>
        <v>0</v>
      </c>
      <c r="M185" s="95">
        <f t="shared" si="846"/>
        <v>2000</v>
      </c>
      <c r="N185" s="78">
        <f t="shared" si="846"/>
        <v>0</v>
      </c>
      <c r="O185" s="78">
        <f t="shared" ref="O185" si="847">O186+O187</f>
        <v>0</v>
      </c>
      <c r="P185" s="78">
        <f t="shared" si="846"/>
        <v>0</v>
      </c>
      <c r="Q185" s="78">
        <f t="shared" si="846"/>
        <v>0</v>
      </c>
      <c r="R185" s="78">
        <f t="shared" si="846"/>
        <v>0</v>
      </c>
      <c r="S185" s="79">
        <f t="shared" si="846"/>
        <v>0</v>
      </c>
      <c r="T185" s="237">
        <f t="shared" si="807"/>
        <v>0</v>
      </c>
      <c r="U185" s="77">
        <f>U186+U187</f>
        <v>0</v>
      </c>
      <c r="V185" s="61">
        <f>V186+V187</f>
        <v>0</v>
      </c>
      <c r="W185" s="79">
        <f t="shared" ref="W185:AE185" si="848">W186+W187</f>
        <v>0</v>
      </c>
      <c r="X185" s="301">
        <f t="shared" si="848"/>
        <v>0</v>
      </c>
      <c r="Y185" s="95">
        <f t="shared" si="848"/>
        <v>0</v>
      </c>
      <c r="Z185" s="78">
        <f t="shared" si="848"/>
        <v>0</v>
      </c>
      <c r="AA185" s="78">
        <f t="shared" ref="AA185" si="849">AA186+AA187</f>
        <v>0</v>
      </c>
      <c r="AB185" s="78">
        <f t="shared" si="848"/>
        <v>0</v>
      </c>
      <c r="AC185" s="78">
        <f t="shared" si="848"/>
        <v>0</v>
      </c>
      <c r="AD185" s="78">
        <f t="shared" si="848"/>
        <v>0</v>
      </c>
      <c r="AE185" s="79">
        <f t="shared" si="848"/>
        <v>0</v>
      </c>
      <c r="AF185" s="262">
        <f t="shared" si="786"/>
        <v>9000</v>
      </c>
      <c r="AG185" s="315">
        <f>AG186+AG187</f>
        <v>0</v>
      </c>
      <c r="AH185" s="263">
        <f>AH186+AH187</f>
        <v>7000</v>
      </c>
      <c r="AI185" s="239">
        <f t="shared" ref="AI185:AQ185" si="850">AI186+AI187</f>
        <v>0</v>
      </c>
      <c r="AJ185" s="303">
        <f t="shared" si="850"/>
        <v>0</v>
      </c>
      <c r="AK185" s="240">
        <f t="shared" si="850"/>
        <v>2000</v>
      </c>
      <c r="AL185" s="241">
        <f t="shared" si="850"/>
        <v>0</v>
      </c>
      <c r="AM185" s="241">
        <f t="shared" ref="AM185" si="851">AM186+AM187</f>
        <v>0</v>
      </c>
      <c r="AN185" s="241">
        <f t="shared" si="850"/>
        <v>0</v>
      </c>
      <c r="AO185" s="241">
        <f t="shared" si="850"/>
        <v>0</v>
      </c>
      <c r="AP185" s="241">
        <f t="shared" si="850"/>
        <v>0</v>
      </c>
      <c r="AQ185" s="239">
        <f t="shared" si="850"/>
        <v>0</v>
      </c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90"/>
      <c r="CO185" s="190"/>
      <c r="CP185" s="190"/>
      <c r="CQ185" s="190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90"/>
      <c r="DC185" s="190"/>
      <c r="DD185" s="190"/>
      <c r="DE185" s="190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90"/>
      <c r="DQ185" s="190"/>
      <c r="DR185" s="190"/>
      <c r="DS185" s="190"/>
      <c r="DT185" s="190"/>
      <c r="DU185" s="190"/>
      <c r="DV185" s="190"/>
      <c r="DW185" s="190"/>
      <c r="DX185" s="190"/>
      <c r="DY185" s="190"/>
      <c r="DZ185" s="190"/>
      <c r="EA185" s="190"/>
      <c r="EB185" s="190"/>
      <c r="EC185" s="190"/>
      <c r="ED185" s="190"/>
      <c r="EE185" s="190"/>
      <c r="EF185" s="190"/>
    </row>
    <row r="186" spans="1:136" s="72" customFormat="1" ht="15.75" customHeight="1" x14ac:dyDescent="0.25">
      <c r="A186" s="230"/>
      <c r="B186" s="179"/>
      <c r="C186" s="179">
        <v>342</v>
      </c>
      <c r="D186" s="567" t="s">
        <v>80</v>
      </c>
      <c r="E186" s="567"/>
      <c r="F186" s="567"/>
      <c r="G186" s="567"/>
      <c r="H186" s="76">
        <f t="shared" si="805"/>
        <v>0</v>
      </c>
      <c r="I186" s="80"/>
      <c r="J186" s="94"/>
      <c r="K186" s="82"/>
      <c r="L186" s="302"/>
      <c r="M186" s="118"/>
      <c r="N186" s="81"/>
      <c r="O186" s="81"/>
      <c r="P186" s="81"/>
      <c r="Q186" s="81"/>
      <c r="R186" s="81"/>
      <c r="S186" s="82"/>
      <c r="T186" s="28">
        <f t="shared" si="807"/>
        <v>0</v>
      </c>
      <c r="U186" s="80"/>
      <c r="V186" s="94"/>
      <c r="W186" s="82"/>
      <c r="X186" s="302"/>
      <c r="Y186" s="118"/>
      <c r="Z186" s="81"/>
      <c r="AA186" s="81"/>
      <c r="AB186" s="81"/>
      <c r="AC186" s="81"/>
      <c r="AD186" s="81"/>
      <c r="AE186" s="82"/>
      <c r="AF186" s="109">
        <f t="shared" si="786"/>
        <v>0</v>
      </c>
      <c r="AG186" s="29">
        <f t="shared" ref="AG186:AG187" si="852">I186+U186</f>
        <v>0</v>
      </c>
      <c r="AH186" s="92">
        <f t="shared" ref="AH186:AH187" si="853">J186+V186</f>
        <v>0</v>
      </c>
      <c r="AI186" s="31">
        <f t="shared" ref="AI186:AI187" si="854">K186+W186</f>
        <v>0</v>
      </c>
      <c r="AJ186" s="326">
        <f t="shared" ref="AJ186:AJ187" si="855">L186+X186</f>
        <v>0</v>
      </c>
      <c r="AK186" s="290">
        <f t="shared" ref="AK186:AK187" si="856">M186+Y186</f>
        <v>0</v>
      </c>
      <c r="AL186" s="30">
        <f t="shared" ref="AL186:AL187" si="857">N186+Z186</f>
        <v>0</v>
      </c>
      <c r="AM186" s="30">
        <f t="shared" ref="AM186:AM187" si="858">O186+AA186</f>
        <v>0</v>
      </c>
      <c r="AN186" s="30">
        <f t="shared" ref="AN186:AN187" si="859">P186+AB186</f>
        <v>0</v>
      </c>
      <c r="AO186" s="30">
        <f t="shared" ref="AO186:AO187" si="860">Q186+AC186</f>
        <v>0</v>
      </c>
      <c r="AP186" s="30">
        <f t="shared" ref="AP186:AP187" si="861">R186+AD186</f>
        <v>0</v>
      </c>
      <c r="AQ186" s="31">
        <f t="shared" ref="AQ186:AQ187" si="862">S186+AE186</f>
        <v>0</v>
      </c>
      <c r="AR186" s="89"/>
      <c r="AS186" s="89"/>
      <c r="AT186" s="89"/>
      <c r="AU186" s="89"/>
      <c r="AV186" s="89"/>
      <c r="AW186" s="89"/>
      <c r="AX186" s="89"/>
      <c r="AY186" s="89"/>
      <c r="AZ186" s="89"/>
      <c r="BA186" s="89"/>
      <c r="BB186" s="89"/>
      <c r="BC186" s="89"/>
      <c r="BD186" s="89"/>
      <c r="BE186" s="89"/>
      <c r="BF186" s="89"/>
      <c r="BG186" s="89"/>
      <c r="BH186" s="89"/>
      <c r="BI186" s="89"/>
      <c r="BJ186" s="89"/>
      <c r="BK186" s="89"/>
      <c r="BL186" s="89"/>
      <c r="BM186" s="89"/>
      <c r="BN186" s="89"/>
      <c r="BO186" s="89"/>
      <c r="BP186" s="89"/>
      <c r="BQ186" s="89"/>
      <c r="BR186" s="89"/>
      <c r="BS186" s="89"/>
      <c r="BT186" s="89"/>
      <c r="BU186" s="89"/>
      <c r="BV186" s="89"/>
      <c r="BW186" s="89"/>
      <c r="BX186" s="89"/>
      <c r="BY186" s="89"/>
      <c r="BZ186" s="89"/>
      <c r="CA186" s="89"/>
      <c r="CB186" s="89"/>
      <c r="CC186" s="89"/>
      <c r="CD186" s="89"/>
      <c r="CE186" s="89"/>
      <c r="CF186" s="89"/>
      <c r="CG186" s="89"/>
      <c r="CH186" s="89"/>
      <c r="CI186" s="89"/>
      <c r="CJ186" s="89"/>
      <c r="CK186" s="89"/>
      <c r="CL186" s="89"/>
      <c r="CM186" s="89"/>
      <c r="CN186" s="89"/>
      <c r="CO186" s="89"/>
      <c r="CP186" s="89"/>
      <c r="CQ186" s="89"/>
      <c r="CR186" s="89"/>
      <c r="CS186" s="89"/>
      <c r="CT186" s="89"/>
      <c r="CU186" s="89"/>
      <c r="CV186" s="89"/>
      <c r="CW186" s="89"/>
      <c r="CX186" s="89"/>
      <c r="CY186" s="89"/>
      <c r="CZ186" s="89"/>
      <c r="DA186" s="89"/>
      <c r="DB186" s="89"/>
      <c r="DC186" s="89"/>
      <c r="DD186" s="89"/>
      <c r="DE186" s="89"/>
      <c r="DF186" s="89"/>
      <c r="DG186" s="89"/>
      <c r="DH186" s="89"/>
      <c r="DI186" s="89"/>
      <c r="DJ186" s="89"/>
      <c r="DK186" s="89"/>
      <c r="DL186" s="89"/>
      <c r="DM186" s="89"/>
      <c r="DN186" s="89"/>
      <c r="DO186" s="89"/>
      <c r="DP186" s="89"/>
      <c r="DQ186" s="89"/>
      <c r="DR186" s="89"/>
      <c r="DS186" s="89"/>
      <c r="DT186" s="89"/>
      <c r="DU186" s="89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</row>
    <row r="187" spans="1:136" s="72" customFormat="1" ht="15.75" customHeight="1" x14ac:dyDescent="0.25">
      <c r="A187" s="230"/>
      <c r="B187" s="179"/>
      <c r="C187" s="179">
        <v>343</v>
      </c>
      <c r="D187" s="567" t="s">
        <v>10</v>
      </c>
      <c r="E187" s="567"/>
      <c r="F187" s="567"/>
      <c r="G187" s="567"/>
      <c r="H187" s="76">
        <f t="shared" si="805"/>
        <v>9000</v>
      </c>
      <c r="I187" s="80"/>
      <c r="J187" s="94">
        <v>7000</v>
      </c>
      <c r="K187" s="82"/>
      <c r="L187" s="302"/>
      <c r="M187" s="118">
        <v>2000</v>
      </c>
      <c r="N187" s="81"/>
      <c r="O187" s="81"/>
      <c r="P187" s="81"/>
      <c r="Q187" s="81"/>
      <c r="R187" s="81"/>
      <c r="S187" s="82"/>
      <c r="T187" s="28">
        <f t="shared" si="807"/>
        <v>0</v>
      </c>
      <c r="U187" s="80"/>
      <c r="V187" s="94"/>
      <c r="W187" s="82"/>
      <c r="X187" s="302"/>
      <c r="Y187" s="118"/>
      <c r="Z187" s="81"/>
      <c r="AA187" s="81"/>
      <c r="AB187" s="81"/>
      <c r="AC187" s="81"/>
      <c r="AD187" s="81"/>
      <c r="AE187" s="82"/>
      <c r="AF187" s="109">
        <f t="shared" si="786"/>
        <v>9000</v>
      </c>
      <c r="AG187" s="29">
        <f t="shared" si="852"/>
        <v>0</v>
      </c>
      <c r="AH187" s="92">
        <f t="shared" si="853"/>
        <v>7000</v>
      </c>
      <c r="AI187" s="31">
        <f t="shared" si="854"/>
        <v>0</v>
      </c>
      <c r="AJ187" s="326">
        <f t="shared" si="855"/>
        <v>0</v>
      </c>
      <c r="AK187" s="290">
        <f t="shared" si="856"/>
        <v>2000</v>
      </c>
      <c r="AL187" s="30">
        <f t="shared" si="857"/>
        <v>0</v>
      </c>
      <c r="AM187" s="30">
        <f t="shared" si="858"/>
        <v>0</v>
      </c>
      <c r="AN187" s="30">
        <f t="shared" si="859"/>
        <v>0</v>
      </c>
      <c r="AO187" s="30">
        <f t="shared" si="860"/>
        <v>0</v>
      </c>
      <c r="AP187" s="30">
        <f t="shared" si="861"/>
        <v>0</v>
      </c>
      <c r="AQ187" s="31">
        <f t="shared" si="862"/>
        <v>0</v>
      </c>
      <c r="AR187" s="89"/>
      <c r="AS187" s="89"/>
      <c r="AT187" s="89"/>
      <c r="AU187" s="89"/>
      <c r="AV187" s="89"/>
      <c r="AW187" s="89"/>
      <c r="AX187" s="89"/>
      <c r="AY187" s="89"/>
      <c r="AZ187" s="89"/>
      <c r="BA187" s="89"/>
      <c r="BB187" s="89"/>
      <c r="BC187" s="89"/>
      <c r="BD187" s="89"/>
      <c r="BE187" s="89"/>
      <c r="BF187" s="89"/>
      <c r="BG187" s="89"/>
      <c r="BH187" s="89"/>
      <c r="BI187" s="89"/>
      <c r="BJ187" s="89"/>
      <c r="BK187" s="89"/>
      <c r="BL187" s="89"/>
      <c r="BM187" s="89"/>
      <c r="BN187" s="89"/>
      <c r="BO187" s="89"/>
      <c r="BP187" s="89"/>
      <c r="BQ187" s="89"/>
      <c r="BR187" s="89"/>
      <c r="BS187" s="89"/>
      <c r="BT187" s="89"/>
      <c r="BU187" s="89"/>
      <c r="BV187" s="89"/>
      <c r="BW187" s="89"/>
      <c r="BX187" s="89"/>
      <c r="BY187" s="89"/>
      <c r="BZ187" s="89"/>
      <c r="CA187" s="89"/>
      <c r="CB187" s="89"/>
      <c r="CC187" s="89"/>
      <c r="CD187" s="89"/>
      <c r="CE187" s="89"/>
      <c r="CF187" s="89"/>
      <c r="CG187" s="89"/>
      <c r="CH187" s="89"/>
      <c r="CI187" s="89"/>
      <c r="CJ187" s="89"/>
      <c r="CK187" s="89"/>
      <c r="CL187" s="89"/>
      <c r="CM187" s="89"/>
      <c r="CN187" s="89"/>
      <c r="CO187" s="89"/>
      <c r="CP187" s="89"/>
      <c r="CQ187" s="89"/>
      <c r="CR187" s="89"/>
      <c r="CS187" s="89"/>
      <c r="CT187" s="89"/>
      <c r="CU187" s="89"/>
      <c r="CV187" s="89"/>
      <c r="CW187" s="89"/>
      <c r="CX187" s="89"/>
      <c r="CY187" s="89"/>
      <c r="CZ187" s="89"/>
      <c r="DA187" s="89"/>
      <c r="DB187" s="89"/>
      <c r="DC187" s="89"/>
      <c r="DD187" s="89"/>
      <c r="DE187" s="89"/>
      <c r="DF187" s="89"/>
      <c r="DG187" s="89"/>
      <c r="DH187" s="89"/>
      <c r="DI187" s="89"/>
      <c r="DJ187" s="89"/>
      <c r="DK187" s="89"/>
      <c r="DL187" s="89"/>
      <c r="DM187" s="89"/>
      <c r="DN187" s="89"/>
      <c r="DO187" s="89"/>
      <c r="DP187" s="89"/>
      <c r="DQ187" s="89"/>
      <c r="DR187" s="89"/>
      <c r="DS187" s="89"/>
      <c r="DT187" s="89"/>
      <c r="DU187" s="89"/>
      <c r="DV187" s="89"/>
      <c r="DW187" s="89"/>
      <c r="DX187" s="89"/>
      <c r="DY187" s="89"/>
      <c r="DZ187" s="89"/>
      <c r="EA187" s="89"/>
      <c r="EB187" s="89"/>
      <c r="EC187" s="89"/>
      <c r="ED187" s="89"/>
      <c r="EE187" s="89"/>
      <c r="EF187" s="89"/>
    </row>
    <row r="188" spans="1:136" s="74" customFormat="1" ht="25.5" customHeight="1" x14ac:dyDescent="0.25">
      <c r="A188" s="436">
        <v>4</v>
      </c>
      <c r="B188" s="66"/>
      <c r="C188" s="66"/>
      <c r="D188" s="574" t="s">
        <v>17</v>
      </c>
      <c r="E188" s="574"/>
      <c r="F188" s="574"/>
      <c r="G188" s="575"/>
      <c r="H188" s="75">
        <f>SUM(I188:S188)</f>
        <v>0</v>
      </c>
      <c r="I188" s="77">
        <f>I189</f>
        <v>0</v>
      </c>
      <c r="J188" s="61">
        <f t="shared" ref="J188:S189" si="863">J189</f>
        <v>0</v>
      </c>
      <c r="K188" s="79">
        <f>K189</f>
        <v>0</v>
      </c>
      <c r="L188" s="301">
        <f t="shared" si="863"/>
        <v>0</v>
      </c>
      <c r="M188" s="95">
        <f t="shared" si="863"/>
        <v>0</v>
      </c>
      <c r="N188" s="78">
        <f t="shared" si="863"/>
        <v>0</v>
      </c>
      <c r="O188" s="78">
        <f t="shared" si="863"/>
        <v>0</v>
      </c>
      <c r="P188" s="78">
        <f t="shared" si="863"/>
        <v>0</v>
      </c>
      <c r="Q188" s="78">
        <f t="shared" si="863"/>
        <v>0</v>
      </c>
      <c r="R188" s="78">
        <f>R189</f>
        <v>0</v>
      </c>
      <c r="S188" s="79">
        <f t="shared" si="863"/>
        <v>0</v>
      </c>
      <c r="T188" s="237">
        <f>SUM(U188:AE188)</f>
        <v>0</v>
      </c>
      <c r="U188" s="77">
        <f>U189</f>
        <v>0</v>
      </c>
      <c r="V188" s="61">
        <f t="shared" ref="V188:V189" si="864">V189</f>
        <v>0</v>
      </c>
      <c r="W188" s="79">
        <f>W189</f>
        <v>0</v>
      </c>
      <c r="X188" s="301">
        <f t="shared" ref="X188:X189" si="865">X189</f>
        <v>0</v>
      </c>
      <c r="Y188" s="95">
        <f t="shared" ref="Y188:Y189" si="866">Y189</f>
        <v>0</v>
      </c>
      <c r="Z188" s="78">
        <f t="shared" ref="Z188:Z189" si="867">Z189</f>
        <v>0</v>
      </c>
      <c r="AA188" s="78">
        <f t="shared" ref="AA188:AA189" si="868">AA189</f>
        <v>0</v>
      </c>
      <c r="AB188" s="78">
        <f t="shared" ref="AB188:AB189" si="869">AB189</f>
        <v>0</v>
      </c>
      <c r="AC188" s="78">
        <f t="shared" ref="AC188:AC189" si="870">AC189</f>
        <v>0</v>
      </c>
      <c r="AD188" s="78">
        <f>AD189</f>
        <v>0</v>
      </c>
      <c r="AE188" s="79">
        <f t="shared" ref="AE188:AE189" si="871">AE189</f>
        <v>0</v>
      </c>
      <c r="AF188" s="262">
        <f>SUM(AG188:AQ188)</f>
        <v>0</v>
      </c>
      <c r="AG188" s="315">
        <f>AG189</f>
        <v>0</v>
      </c>
      <c r="AH188" s="263">
        <f t="shared" ref="AH188:AH189" si="872">AH189</f>
        <v>0</v>
      </c>
      <c r="AI188" s="239">
        <f>AI189</f>
        <v>0</v>
      </c>
      <c r="AJ188" s="303">
        <f t="shared" ref="AJ188:AJ189" si="873">AJ189</f>
        <v>0</v>
      </c>
      <c r="AK188" s="240">
        <f t="shared" ref="AK188:AK189" si="874">AK189</f>
        <v>0</v>
      </c>
      <c r="AL188" s="241">
        <f>AL189</f>
        <v>0</v>
      </c>
      <c r="AM188" s="241">
        <f t="shared" ref="AM188:AM189" si="875">AM189</f>
        <v>0</v>
      </c>
      <c r="AN188" s="241">
        <f>AN189</f>
        <v>0</v>
      </c>
      <c r="AO188" s="241">
        <f t="shared" ref="AO188:AO189" si="876">AO189</f>
        <v>0</v>
      </c>
      <c r="AP188" s="241">
        <f>AP189</f>
        <v>0</v>
      </c>
      <c r="AQ188" s="239">
        <f t="shared" ref="AQ188:AQ189" si="877">AQ189</f>
        <v>0</v>
      </c>
      <c r="AR188" s="206"/>
      <c r="AS188" s="89"/>
      <c r="AT188" s="388"/>
      <c r="AU188" s="388"/>
      <c r="AV188" s="388"/>
      <c r="AW188" s="192"/>
      <c r="AX188" s="190"/>
      <c r="AY188" s="190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2"/>
      <c r="DQ188" s="192"/>
      <c r="DR188" s="192"/>
      <c r="DS188" s="192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2"/>
      <c r="EE188" s="192"/>
      <c r="EF188" s="192"/>
    </row>
    <row r="189" spans="1:136" s="73" customFormat="1" ht="24.75" customHeight="1" x14ac:dyDescent="0.25">
      <c r="A189" s="563">
        <v>42</v>
      </c>
      <c r="B189" s="564"/>
      <c r="C189" s="437"/>
      <c r="D189" s="565" t="s">
        <v>45</v>
      </c>
      <c r="E189" s="565"/>
      <c r="F189" s="565"/>
      <c r="G189" s="566"/>
      <c r="H189" s="75">
        <f>SUM(I189:S189)</f>
        <v>0</v>
      </c>
      <c r="I189" s="77">
        <f>I190</f>
        <v>0</v>
      </c>
      <c r="J189" s="61">
        <f t="shared" si="863"/>
        <v>0</v>
      </c>
      <c r="K189" s="79">
        <f>K190</f>
        <v>0</v>
      </c>
      <c r="L189" s="301">
        <f t="shared" si="863"/>
        <v>0</v>
      </c>
      <c r="M189" s="95">
        <f t="shared" si="863"/>
        <v>0</v>
      </c>
      <c r="N189" s="78">
        <f t="shared" si="863"/>
        <v>0</v>
      </c>
      <c r="O189" s="78">
        <f t="shared" si="863"/>
        <v>0</v>
      </c>
      <c r="P189" s="78">
        <f t="shared" si="863"/>
        <v>0</v>
      </c>
      <c r="Q189" s="78">
        <f t="shared" si="863"/>
        <v>0</v>
      </c>
      <c r="R189" s="78">
        <f>R190</f>
        <v>0</v>
      </c>
      <c r="S189" s="79">
        <f t="shared" si="863"/>
        <v>0</v>
      </c>
      <c r="T189" s="237">
        <f>SUM(U189:AE189)</f>
        <v>0</v>
      </c>
      <c r="U189" s="77">
        <f>U190</f>
        <v>0</v>
      </c>
      <c r="V189" s="61">
        <f t="shared" si="864"/>
        <v>0</v>
      </c>
      <c r="W189" s="79">
        <f>W190</f>
        <v>0</v>
      </c>
      <c r="X189" s="301">
        <f t="shared" si="865"/>
        <v>0</v>
      </c>
      <c r="Y189" s="95">
        <f t="shared" si="866"/>
        <v>0</v>
      </c>
      <c r="Z189" s="78">
        <f t="shared" si="867"/>
        <v>0</v>
      </c>
      <c r="AA189" s="78">
        <f t="shared" si="868"/>
        <v>0</v>
      </c>
      <c r="AB189" s="78">
        <f t="shared" si="869"/>
        <v>0</v>
      </c>
      <c r="AC189" s="78">
        <f t="shared" si="870"/>
        <v>0</v>
      </c>
      <c r="AD189" s="78">
        <f>AD190</f>
        <v>0</v>
      </c>
      <c r="AE189" s="79">
        <f t="shared" si="871"/>
        <v>0</v>
      </c>
      <c r="AF189" s="262">
        <f>SUM(AG189:AQ189)</f>
        <v>0</v>
      </c>
      <c r="AG189" s="315">
        <f>AG190</f>
        <v>0</v>
      </c>
      <c r="AH189" s="263">
        <f t="shared" si="872"/>
        <v>0</v>
      </c>
      <c r="AI189" s="239">
        <f>AI190</f>
        <v>0</v>
      </c>
      <c r="AJ189" s="303">
        <f t="shared" si="873"/>
        <v>0</v>
      </c>
      <c r="AK189" s="240">
        <f t="shared" si="874"/>
        <v>0</v>
      </c>
      <c r="AL189" s="241">
        <f>AL190</f>
        <v>0</v>
      </c>
      <c r="AM189" s="241">
        <f t="shared" si="875"/>
        <v>0</v>
      </c>
      <c r="AN189" s="241">
        <f>AN190</f>
        <v>0</v>
      </c>
      <c r="AO189" s="241">
        <f t="shared" si="876"/>
        <v>0</v>
      </c>
      <c r="AP189" s="241">
        <f>AP190</f>
        <v>0</v>
      </c>
      <c r="AQ189" s="239">
        <f t="shared" si="877"/>
        <v>0</v>
      </c>
      <c r="AR189" s="206"/>
      <c r="AS189" s="89"/>
      <c r="AT189" s="388"/>
      <c r="AU189" s="388"/>
      <c r="AV189" s="388"/>
      <c r="AW189" s="190"/>
      <c r="AX189" s="89"/>
      <c r="AY189" s="89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0"/>
      <c r="BN189" s="190"/>
      <c r="BO189" s="190"/>
      <c r="BP189" s="190"/>
      <c r="BQ189" s="190"/>
      <c r="BR189" s="190"/>
      <c r="BS189" s="190"/>
      <c r="BT189" s="190"/>
      <c r="BU189" s="190"/>
      <c r="BV189" s="190"/>
      <c r="BW189" s="190"/>
      <c r="BX189" s="190"/>
      <c r="BY189" s="190"/>
      <c r="BZ189" s="190"/>
      <c r="CA189" s="190"/>
      <c r="CB189" s="190"/>
      <c r="CC189" s="190"/>
      <c r="CD189" s="190"/>
      <c r="CE189" s="190"/>
      <c r="CF189" s="190"/>
      <c r="CG189" s="190"/>
      <c r="CH189" s="190"/>
      <c r="CI189" s="190"/>
      <c r="CJ189" s="190"/>
      <c r="CK189" s="190"/>
      <c r="CL189" s="190"/>
      <c r="CM189" s="190"/>
      <c r="CN189" s="190"/>
      <c r="CO189" s="190"/>
      <c r="CP189" s="190"/>
      <c r="CQ189" s="190"/>
      <c r="CR189" s="190"/>
      <c r="CS189" s="190"/>
      <c r="CT189" s="190"/>
      <c r="CU189" s="190"/>
      <c r="CV189" s="190"/>
      <c r="CW189" s="190"/>
      <c r="CX189" s="190"/>
      <c r="CY189" s="190"/>
      <c r="CZ189" s="190"/>
      <c r="DA189" s="190"/>
      <c r="DB189" s="190"/>
      <c r="DC189" s="190"/>
      <c r="DD189" s="190"/>
      <c r="DE189" s="190"/>
      <c r="DF189" s="190"/>
      <c r="DG189" s="190"/>
      <c r="DH189" s="190"/>
      <c r="DI189" s="190"/>
      <c r="DJ189" s="190"/>
      <c r="DK189" s="190"/>
      <c r="DL189" s="190"/>
      <c r="DM189" s="190"/>
      <c r="DN189" s="190"/>
      <c r="DO189" s="190"/>
      <c r="DP189" s="190"/>
      <c r="DQ189" s="190"/>
      <c r="DR189" s="190"/>
      <c r="DS189" s="190"/>
      <c r="DT189" s="190"/>
      <c r="DU189" s="190"/>
      <c r="DV189" s="190"/>
      <c r="DW189" s="190"/>
      <c r="DX189" s="190"/>
      <c r="DY189" s="190"/>
      <c r="DZ189" s="190"/>
      <c r="EA189" s="190"/>
      <c r="EB189" s="190"/>
      <c r="EC189" s="190"/>
      <c r="ED189" s="190"/>
      <c r="EE189" s="190"/>
      <c r="EF189" s="190"/>
    </row>
    <row r="190" spans="1:136" s="72" customFormat="1" ht="15" x14ac:dyDescent="0.25">
      <c r="A190" s="230"/>
      <c r="B190" s="179"/>
      <c r="C190" s="179">
        <v>426</v>
      </c>
      <c r="D190" s="567" t="s">
        <v>85</v>
      </c>
      <c r="E190" s="567"/>
      <c r="F190" s="567"/>
      <c r="G190" s="568"/>
      <c r="H190" s="76">
        <f>SUM(I190:S190)</f>
        <v>0</v>
      </c>
      <c r="I190" s="80"/>
      <c r="J190" s="94"/>
      <c r="K190" s="82"/>
      <c r="L190" s="302"/>
      <c r="M190" s="118"/>
      <c r="N190" s="81"/>
      <c r="O190" s="81"/>
      <c r="P190" s="81"/>
      <c r="Q190" s="81"/>
      <c r="R190" s="81"/>
      <c r="S190" s="82"/>
      <c r="T190" s="28">
        <f>SUM(U190:AE190)</f>
        <v>0</v>
      </c>
      <c r="U190" s="80"/>
      <c r="V190" s="94"/>
      <c r="W190" s="82"/>
      <c r="X190" s="302"/>
      <c r="Y190" s="118"/>
      <c r="Z190" s="81"/>
      <c r="AA190" s="81"/>
      <c r="AB190" s="81"/>
      <c r="AC190" s="81"/>
      <c r="AD190" s="81"/>
      <c r="AE190" s="82"/>
      <c r="AF190" s="109">
        <f>SUM(AG190:AQ190)</f>
        <v>0</v>
      </c>
      <c r="AG190" s="29">
        <f t="shared" ref="AG190" si="878">I190+U190</f>
        <v>0</v>
      </c>
      <c r="AH190" s="92">
        <f t="shared" ref="AH190" si="879">J190+V190</f>
        <v>0</v>
      </c>
      <c r="AI190" s="31">
        <f t="shared" ref="AI190" si="880">K190+W190</f>
        <v>0</v>
      </c>
      <c r="AJ190" s="326">
        <f t="shared" ref="AJ190" si="881">L190+X190</f>
        <v>0</v>
      </c>
      <c r="AK190" s="290">
        <f t="shared" ref="AK190" si="882">M190+Y190</f>
        <v>0</v>
      </c>
      <c r="AL190" s="30">
        <f t="shared" ref="AL190" si="883">N190+Z190</f>
        <v>0</v>
      </c>
      <c r="AM190" s="30">
        <f t="shared" ref="AM190" si="884">O190+AA190</f>
        <v>0</v>
      </c>
      <c r="AN190" s="30">
        <f t="shared" ref="AN190" si="885">P190+AB190</f>
        <v>0</v>
      </c>
      <c r="AO190" s="30">
        <f t="shared" ref="AO190" si="886">Q190+AC190</f>
        <v>0</v>
      </c>
      <c r="AP190" s="30">
        <f t="shared" ref="AP190" si="887">R190+AD190</f>
        <v>0</v>
      </c>
      <c r="AQ190" s="31">
        <f t="shared" ref="AQ190" si="888">S190+AE190</f>
        <v>0</v>
      </c>
      <c r="AR190" s="206"/>
      <c r="AS190" s="62"/>
      <c r="AT190" s="388"/>
      <c r="AU190" s="388"/>
      <c r="AV190" s="388"/>
      <c r="AW190" s="89"/>
      <c r="AX190" s="192"/>
      <c r="AY190" s="192"/>
      <c r="AZ190" s="89"/>
      <c r="BA190" s="89"/>
      <c r="BB190" s="89"/>
      <c r="BC190" s="89"/>
      <c r="BD190" s="89"/>
      <c r="BE190" s="89"/>
      <c r="BF190" s="89"/>
      <c r="BG190" s="89"/>
      <c r="BH190" s="89"/>
      <c r="BI190" s="89"/>
      <c r="BJ190" s="89"/>
      <c r="BK190" s="89"/>
      <c r="BL190" s="89"/>
      <c r="BM190" s="89"/>
      <c r="BN190" s="89"/>
      <c r="BO190" s="89"/>
      <c r="BP190" s="89"/>
      <c r="BQ190" s="89"/>
      <c r="BR190" s="89"/>
      <c r="BS190" s="89"/>
      <c r="BT190" s="89"/>
      <c r="BU190" s="89"/>
      <c r="BV190" s="89"/>
      <c r="BW190" s="89"/>
      <c r="BX190" s="89"/>
      <c r="BY190" s="89"/>
      <c r="BZ190" s="89"/>
      <c r="CA190" s="89"/>
      <c r="CB190" s="89"/>
      <c r="CC190" s="89"/>
      <c r="CD190" s="89"/>
      <c r="CE190" s="89"/>
      <c r="CF190" s="89"/>
      <c r="CG190" s="89"/>
      <c r="CH190" s="89"/>
      <c r="CI190" s="89"/>
      <c r="CJ190" s="89"/>
      <c r="CK190" s="89"/>
      <c r="CL190" s="89"/>
      <c r="CM190" s="89"/>
      <c r="CN190" s="89"/>
      <c r="CO190" s="89"/>
      <c r="CP190" s="89"/>
      <c r="CQ190" s="89"/>
      <c r="CR190" s="89"/>
      <c r="CS190" s="89"/>
      <c r="CT190" s="89"/>
      <c r="CU190" s="89"/>
      <c r="CV190" s="89"/>
      <c r="CW190" s="89"/>
      <c r="CX190" s="89"/>
      <c r="CY190" s="89"/>
      <c r="CZ190" s="89"/>
      <c r="DA190" s="89"/>
      <c r="DB190" s="89"/>
      <c r="DC190" s="89"/>
      <c r="DD190" s="89"/>
      <c r="DE190" s="89"/>
      <c r="DF190" s="89"/>
      <c r="DG190" s="89"/>
      <c r="DH190" s="89"/>
      <c r="DI190" s="89"/>
      <c r="DJ190" s="89"/>
      <c r="DK190" s="89"/>
      <c r="DL190" s="89"/>
      <c r="DM190" s="89"/>
      <c r="DN190" s="89"/>
      <c r="DO190" s="89"/>
      <c r="DP190" s="89"/>
      <c r="DQ190" s="89"/>
      <c r="DR190" s="89"/>
      <c r="DS190" s="89"/>
      <c r="DT190" s="89"/>
      <c r="DU190" s="89"/>
      <c r="DV190" s="89"/>
      <c r="DW190" s="89"/>
      <c r="DX190" s="89"/>
      <c r="DY190" s="89"/>
      <c r="DZ190" s="89"/>
      <c r="EA190" s="89"/>
      <c r="EB190" s="89"/>
      <c r="EC190" s="89"/>
      <c r="ED190" s="89"/>
      <c r="EE190" s="89"/>
      <c r="EF190" s="89"/>
    </row>
    <row r="191" spans="1:136" s="267" customFormat="1" ht="29.25" customHeight="1" x14ac:dyDescent="0.25">
      <c r="A191" s="265"/>
      <c r="B191" s="266"/>
      <c r="D191" s="268"/>
      <c r="E191" s="268"/>
      <c r="F191" s="268"/>
      <c r="G191" s="268"/>
      <c r="I191" s="633" t="s">
        <v>139</v>
      </c>
      <c r="J191" s="633"/>
      <c r="K191" s="633"/>
      <c r="L191" s="633"/>
      <c r="M191" s="633"/>
      <c r="N191" s="633"/>
      <c r="O191" s="633"/>
      <c r="P191" s="633"/>
      <c r="Q191" s="633"/>
      <c r="R191" s="633"/>
      <c r="S191" s="633"/>
      <c r="U191" s="633" t="s">
        <v>139</v>
      </c>
      <c r="V191" s="633"/>
      <c r="W191" s="633"/>
      <c r="X191" s="633"/>
      <c r="Y191" s="633"/>
      <c r="Z191" s="633"/>
      <c r="AA191" s="633"/>
      <c r="AB191" s="633"/>
      <c r="AC191" s="633"/>
      <c r="AD191" s="633"/>
      <c r="AE191" s="633"/>
      <c r="AG191" s="633" t="s">
        <v>139</v>
      </c>
      <c r="AH191" s="633"/>
      <c r="AI191" s="633"/>
      <c r="AJ191" s="633"/>
      <c r="AK191" s="633"/>
      <c r="AL191" s="633"/>
      <c r="AM191" s="633"/>
      <c r="AN191" s="633"/>
      <c r="AO191" s="633"/>
      <c r="AP191" s="633"/>
      <c r="AQ191" s="635"/>
      <c r="AS191" s="244"/>
      <c r="AT191" s="244"/>
      <c r="AU191" s="244"/>
      <c r="AV191" s="244"/>
      <c r="AY191" s="269"/>
      <c r="AZ191" s="269"/>
      <c r="BA191" s="269"/>
      <c r="BB191" s="269"/>
      <c r="BC191" s="269"/>
      <c r="BD191" s="269"/>
      <c r="BE191" s="269"/>
      <c r="BF191" s="269"/>
      <c r="BG191" s="269"/>
      <c r="BH191" s="269"/>
      <c r="BI191" s="269"/>
      <c r="BJ191" s="269"/>
      <c r="BK191" s="269"/>
      <c r="BL191" s="269"/>
      <c r="BM191" s="269"/>
      <c r="BN191" s="269"/>
      <c r="BO191" s="269"/>
    </row>
    <row r="192" spans="1:136" s="62" customFormat="1" ht="10.5" customHeight="1" x14ac:dyDescent="0.25">
      <c r="A192" s="232"/>
      <c r="B192" s="87"/>
      <c r="C192" s="87"/>
      <c r="D192" s="88"/>
      <c r="E192" s="88"/>
      <c r="F192" s="88"/>
      <c r="G192" s="88"/>
      <c r="H192" s="91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1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1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125"/>
      <c r="AS192" s="107"/>
      <c r="AT192" s="107"/>
      <c r="AU192" s="107"/>
      <c r="AV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</row>
    <row r="193" spans="1:136" s="74" customFormat="1" ht="25.9" customHeight="1" x14ac:dyDescent="0.25">
      <c r="A193" s="594" t="s">
        <v>295</v>
      </c>
      <c r="B193" s="595"/>
      <c r="C193" s="595"/>
      <c r="D193" s="598" t="s">
        <v>119</v>
      </c>
      <c r="E193" s="598"/>
      <c r="F193" s="598"/>
      <c r="G193" s="599"/>
      <c r="H193" s="83">
        <f t="shared" ref="H193:H201" si="889">SUM(I193:S193)</f>
        <v>50000</v>
      </c>
      <c r="I193" s="84">
        <f>I194+I198</f>
        <v>0</v>
      </c>
      <c r="J193" s="285">
        <f>J194+J198</f>
        <v>20000</v>
      </c>
      <c r="K193" s="86">
        <f t="shared" ref="K193:S193" si="890">K194+K198</f>
        <v>0</v>
      </c>
      <c r="L193" s="300">
        <f t="shared" si="890"/>
        <v>0</v>
      </c>
      <c r="M193" s="120">
        <f t="shared" si="890"/>
        <v>30000</v>
      </c>
      <c r="N193" s="85">
        <f t="shared" si="890"/>
        <v>0</v>
      </c>
      <c r="O193" s="85">
        <f t="shared" ref="O193" si="891">O194+O198</f>
        <v>0</v>
      </c>
      <c r="P193" s="85">
        <f>P194+P198</f>
        <v>0</v>
      </c>
      <c r="Q193" s="85">
        <f t="shared" si="890"/>
        <v>0</v>
      </c>
      <c r="R193" s="85">
        <f t="shared" si="890"/>
        <v>0</v>
      </c>
      <c r="S193" s="86">
        <f t="shared" si="890"/>
        <v>0</v>
      </c>
      <c r="T193" s="245">
        <f t="shared" ref="T193:T201" si="892">SUM(U193:AE193)</f>
        <v>50000</v>
      </c>
      <c r="U193" s="84">
        <f>U194+U198</f>
        <v>0</v>
      </c>
      <c r="V193" s="285">
        <f>V194+V198</f>
        <v>-10000</v>
      </c>
      <c r="W193" s="86">
        <f t="shared" ref="W193:Z193" si="893">W194+W198</f>
        <v>0</v>
      </c>
      <c r="X193" s="300">
        <f t="shared" si="893"/>
        <v>0</v>
      </c>
      <c r="Y193" s="120">
        <f t="shared" si="893"/>
        <v>60000</v>
      </c>
      <c r="Z193" s="85">
        <f t="shared" si="893"/>
        <v>0</v>
      </c>
      <c r="AA193" s="85">
        <f t="shared" ref="AA193" si="894">AA194+AA198</f>
        <v>0</v>
      </c>
      <c r="AB193" s="85">
        <f>AB194+AB198</f>
        <v>0</v>
      </c>
      <c r="AC193" s="85">
        <f t="shared" ref="AC193:AE193" si="895">AC194+AC198</f>
        <v>0</v>
      </c>
      <c r="AD193" s="85">
        <f t="shared" si="895"/>
        <v>0</v>
      </c>
      <c r="AE193" s="86">
        <f t="shared" si="895"/>
        <v>0</v>
      </c>
      <c r="AF193" s="261">
        <f t="shared" ref="AF193:AF201" si="896">SUM(AG193:AQ193)</f>
        <v>100000</v>
      </c>
      <c r="AG193" s="468">
        <f>AG194+AG198</f>
        <v>0</v>
      </c>
      <c r="AH193" s="469">
        <f>AH194+AH198</f>
        <v>10000</v>
      </c>
      <c r="AI193" s="470">
        <f t="shared" ref="AI193:AL193" si="897">AI194+AI198</f>
        <v>0</v>
      </c>
      <c r="AJ193" s="471">
        <f t="shared" si="897"/>
        <v>0</v>
      </c>
      <c r="AK193" s="472">
        <f t="shared" si="897"/>
        <v>90000</v>
      </c>
      <c r="AL193" s="473">
        <f t="shared" si="897"/>
        <v>0</v>
      </c>
      <c r="AM193" s="473">
        <f t="shared" ref="AM193" si="898">AM194+AM198</f>
        <v>0</v>
      </c>
      <c r="AN193" s="473">
        <f>AN194+AN198</f>
        <v>0</v>
      </c>
      <c r="AO193" s="473">
        <f t="shared" ref="AO193:AQ193" si="899">AO194+AO198</f>
        <v>0</v>
      </c>
      <c r="AP193" s="473">
        <f t="shared" si="899"/>
        <v>0</v>
      </c>
      <c r="AQ193" s="470">
        <f t="shared" si="899"/>
        <v>0</v>
      </c>
      <c r="AR193" s="192"/>
      <c r="AS193" s="191"/>
      <c r="AT193" s="191"/>
      <c r="AU193" s="191"/>
      <c r="AV193" s="191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2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2"/>
      <c r="CA193" s="192"/>
      <c r="CB193" s="192"/>
      <c r="CC193" s="192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2"/>
      <c r="CO193" s="192"/>
      <c r="CP193" s="192"/>
      <c r="CQ193" s="192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2"/>
      <c r="DC193" s="192"/>
      <c r="DD193" s="192"/>
      <c r="DE193" s="192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2"/>
      <c r="DQ193" s="192"/>
      <c r="DR193" s="192"/>
      <c r="DS193" s="192"/>
      <c r="DT193" s="192"/>
      <c r="DU193" s="192"/>
      <c r="DV193" s="192"/>
      <c r="DW193" s="192"/>
      <c r="DX193" s="192"/>
      <c r="DY193" s="192"/>
      <c r="DZ193" s="192"/>
      <c r="EA193" s="192"/>
      <c r="EB193" s="192"/>
      <c r="EC193" s="192"/>
      <c r="ED193" s="192"/>
      <c r="EE193" s="192"/>
      <c r="EF193" s="192"/>
    </row>
    <row r="194" spans="1:136" s="74" customFormat="1" ht="15.75" customHeight="1" x14ac:dyDescent="0.25">
      <c r="A194" s="436">
        <v>3</v>
      </c>
      <c r="B194" s="68"/>
      <c r="C194" s="90"/>
      <c r="D194" s="565" t="s">
        <v>16</v>
      </c>
      <c r="E194" s="565"/>
      <c r="F194" s="565"/>
      <c r="G194" s="566"/>
      <c r="H194" s="75">
        <f t="shared" si="889"/>
        <v>0</v>
      </c>
      <c r="I194" s="77">
        <f>I195</f>
        <v>0</v>
      </c>
      <c r="J194" s="61">
        <f>J195</f>
        <v>0</v>
      </c>
      <c r="K194" s="79">
        <f t="shared" ref="K194:AQ194" si="900">K195</f>
        <v>0</v>
      </c>
      <c r="L194" s="301">
        <f t="shared" si="900"/>
        <v>0</v>
      </c>
      <c r="M194" s="95">
        <f t="shared" si="900"/>
        <v>0</v>
      </c>
      <c r="N194" s="78">
        <f t="shared" si="900"/>
        <v>0</v>
      </c>
      <c r="O194" s="78">
        <f t="shared" si="900"/>
        <v>0</v>
      </c>
      <c r="P194" s="78">
        <f t="shared" si="900"/>
        <v>0</v>
      </c>
      <c r="Q194" s="78">
        <f t="shared" si="900"/>
        <v>0</v>
      </c>
      <c r="R194" s="78">
        <f t="shared" si="900"/>
        <v>0</v>
      </c>
      <c r="S194" s="79">
        <f t="shared" si="900"/>
        <v>0</v>
      </c>
      <c r="T194" s="237">
        <f t="shared" si="892"/>
        <v>0</v>
      </c>
      <c r="U194" s="77">
        <f>U195</f>
        <v>0</v>
      </c>
      <c r="V194" s="61">
        <f>V195</f>
        <v>0</v>
      </c>
      <c r="W194" s="79">
        <f t="shared" si="900"/>
        <v>0</v>
      </c>
      <c r="X194" s="301">
        <f t="shared" si="900"/>
        <v>0</v>
      </c>
      <c r="Y194" s="95">
        <f t="shared" si="900"/>
        <v>0</v>
      </c>
      <c r="Z194" s="78">
        <f t="shared" si="900"/>
        <v>0</v>
      </c>
      <c r="AA194" s="78">
        <f t="shared" si="900"/>
        <v>0</v>
      </c>
      <c r="AB194" s="78">
        <f t="shared" si="900"/>
        <v>0</v>
      </c>
      <c r="AC194" s="78">
        <f t="shared" si="900"/>
        <v>0</v>
      </c>
      <c r="AD194" s="78">
        <f t="shared" si="900"/>
        <v>0</v>
      </c>
      <c r="AE194" s="79">
        <f t="shared" si="900"/>
        <v>0</v>
      </c>
      <c r="AF194" s="262">
        <f t="shared" si="896"/>
        <v>0</v>
      </c>
      <c r="AG194" s="315">
        <f>AG195</f>
        <v>0</v>
      </c>
      <c r="AH194" s="263">
        <f>AH195</f>
        <v>0</v>
      </c>
      <c r="AI194" s="239">
        <f t="shared" si="900"/>
        <v>0</v>
      </c>
      <c r="AJ194" s="303">
        <f t="shared" si="900"/>
        <v>0</v>
      </c>
      <c r="AK194" s="240">
        <f t="shared" si="900"/>
        <v>0</v>
      </c>
      <c r="AL194" s="241">
        <f t="shared" si="900"/>
        <v>0</v>
      </c>
      <c r="AM194" s="241">
        <f t="shared" si="900"/>
        <v>0</v>
      </c>
      <c r="AN194" s="241">
        <f t="shared" si="900"/>
        <v>0</v>
      </c>
      <c r="AO194" s="241">
        <f t="shared" si="900"/>
        <v>0</v>
      </c>
      <c r="AP194" s="241">
        <f t="shared" si="900"/>
        <v>0</v>
      </c>
      <c r="AQ194" s="239">
        <f t="shared" si="900"/>
        <v>0</v>
      </c>
      <c r="AR194" s="192"/>
      <c r="AS194" s="191"/>
      <c r="AT194" s="191"/>
      <c r="AU194" s="191"/>
      <c r="AV194" s="191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2"/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2"/>
      <c r="CA194" s="192"/>
      <c r="CB194" s="192"/>
      <c r="CC194" s="192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2"/>
      <c r="CO194" s="192"/>
      <c r="CP194" s="192"/>
      <c r="CQ194" s="192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2"/>
      <c r="DC194" s="192"/>
      <c r="DD194" s="192"/>
      <c r="DE194" s="192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2"/>
      <c r="DQ194" s="192"/>
      <c r="DR194" s="192"/>
      <c r="DS194" s="192"/>
      <c r="DT194" s="192"/>
      <c r="DU194" s="192"/>
      <c r="DV194" s="192"/>
      <c r="DW194" s="192"/>
      <c r="DX194" s="192"/>
      <c r="DY194" s="192"/>
      <c r="DZ194" s="192"/>
      <c r="EA194" s="192"/>
      <c r="EB194" s="192"/>
      <c r="EC194" s="192"/>
      <c r="ED194" s="192"/>
      <c r="EE194" s="192"/>
      <c r="EF194" s="192"/>
    </row>
    <row r="195" spans="1:136" s="73" customFormat="1" ht="15.75" customHeight="1" x14ac:dyDescent="0.25">
      <c r="A195" s="563">
        <v>32</v>
      </c>
      <c r="B195" s="564"/>
      <c r="C195" s="90"/>
      <c r="D195" s="565" t="s">
        <v>4</v>
      </c>
      <c r="E195" s="565"/>
      <c r="F195" s="565"/>
      <c r="G195" s="566"/>
      <c r="H195" s="75">
        <f t="shared" si="889"/>
        <v>0</v>
      </c>
      <c r="I195" s="77">
        <f>SUM(I196:I197)</f>
        <v>0</v>
      </c>
      <c r="J195" s="61">
        <f>SUM(J196:J197)</f>
        <v>0</v>
      </c>
      <c r="K195" s="79">
        <f t="shared" ref="K195:S195" si="901">SUM(K196:K197)</f>
        <v>0</v>
      </c>
      <c r="L195" s="301">
        <f t="shared" si="901"/>
        <v>0</v>
      </c>
      <c r="M195" s="95">
        <f t="shared" si="901"/>
        <v>0</v>
      </c>
      <c r="N195" s="78">
        <f t="shared" si="901"/>
        <v>0</v>
      </c>
      <c r="O195" s="78">
        <f t="shared" ref="O195" si="902">SUM(O196:O197)</f>
        <v>0</v>
      </c>
      <c r="P195" s="78">
        <f t="shared" si="901"/>
        <v>0</v>
      </c>
      <c r="Q195" s="78">
        <f t="shared" si="901"/>
        <v>0</v>
      </c>
      <c r="R195" s="78">
        <f t="shared" si="901"/>
        <v>0</v>
      </c>
      <c r="S195" s="79">
        <f t="shared" si="901"/>
        <v>0</v>
      </c>
      <c r="T195" s="237">
        <f t="shared" si="892"/>
        <v>0</v>
      </c>
      <c r="U195" s="77">
        <f>SUM(U196:U197)</f>
        <v>0</v>
      </c>
      <c r="V195" s="61">
        <f>SUM(V196:V197)</f>
        <v>0</v>
      </c>
      <c r="W195" s="79">
        <f t="shared" ref="W195:AE195" si="903">SUM(W196:W197)</f>
        <v>0</v>
      </c>
      <c r="X195" s="301">
        <f t="shared" si="903"/>
        <v>0</v>
      </c>
      <c r="Y195" s="95">
        <f t="shared" si="903"/>
        <v>0</v>
      </c>
      <c r="Z195" s="78">
        <f t="shared" si="903"/>
        <v>0</v>
      </c>
      <c r="AA195" s="78">
        <f t="shared" ref="AA195" si="904">SUM(AA196:AA197)</f>
        <v>0</v>
      </c>
      <c r="AB195" s="78">
        <f t="shared" si="903"/>
        <v>0</v>
      </c>
      <c r="AC195" s="78">
        <f t="shared" si="903"/>
        <v>0</v>
      </c>
      <c r="AD195" s="78">
        <f t="shared" si="903"/>
        <v>0</v>
      </c>
      <c r="AE195" s="79">
        <f t="shared" si="903"/>
        <v>0</v>
      </c>
      <c r="AF195" s="262">
        <f t="shared" si="896"/>
        <v>0</v>
      </c>
      <c r="AG195" s="315">
        <f>SUM(AG196:AG197)</f>
        <v>0</v>
      </c>
      <c r="AH195" s="263">
        <f>SUM(AH196:AH197)</f>
        <v>0</v>
      </c>
      <c r="AI195" s="239">
        <f t="shared" ref="AI195:AQ195" si="905">SUM(AI196:AI197)</f>
        <v>0</v>
      </c>
      <c r="AJ195" s="303">
        <f t="shared" si="905"/>
        <v>0</v>
      </c>
      <c r="AK195" s="240">
        <f t="shared" si="905"/>
        <v>0</v>
      </c>
      <c r="AL195" s="241">
        <f t="shared" si="905"/>
        <v>0</v>
      </c>
      <c r="AM195" s="241">
        <f t="shared" ref="AM195" si="906">SUM(AM196:AM197)</f>
        <v>0</v>
      </c>
      <c r="AN195" s="241">
        <f t="shared" si="905"/>
        <v>0</v>
      </c>
      <c r="AO195" s="241">
        <f t="shared" si="905"/>
        <v>0</v>
      </c>
      <c r="AP195" s="241">
        <f t="shared" si="905"/>
        <v>0</v>
      </c>
      <c r="AQ195" s="239">
        <f t="shared" si="905"/>
        <v>0</v>
      </c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90"/>
      <c r="CA195" s="190"/>
      <c r="CB195" s="190"/>
      <c r="CC195" s="190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90"/>
      <c r="CO195" s="190"/>
      <c r="CP195" s="190"/>
      <c r="CQ195" s="190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90"/>
      <c r="DC195" s="190"/>
      <c r="DD195" s="190"/>
      <c r="DE195" s="190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90"/>
      <c r="DQ195" s="190"/>
      <c r="DR195" s="190"/>
      <c r="DS195" s="190"/>
      <c r="DT195" s="190"/>
      <c r="DU195" s="190"/>
      <c r="DV195" s="190"/>
      <c r="DW195" s="190"/>
      <c r="DX195" s="190"/>
      <c r="DY195" s="190"/>
      <c r="DZ195" s="190"/>
      <c r="EA195" s="190"/>
      <c r="EB195" s="190"/>
      <c r="EC195" s="190"/>
      <c r="ED195" s="190"/>
      <c r="EE195" s="190"/>
      <c r="EF195" s="190"/>
    </row>
    <row r="196" spans="1:136" s="72" customFormat="1" ht="15.75" customHeight="1" x14ac:dyDescent="0.25">
      <c r="A196" s="230"/>
      <c r="B196" s="179"/>
      <c r="C196" s="179">
        <v>322</v>
      </c>
      <c r="D196" s="567" t="s">
        <v>6</v>
      </c>
      <c r="E196" s="567"/>
      <c r="F196" s="567"/>
      <c r="G196" s="568"/>
      <c r="H196" s="76">
        <f t="shared" si="889"/>
        <v>0</v>
      </c>
      <c r="I196" s="80"/>
      <c r="J196" s="94"/>
      <c r="K196" s="82"/>
      <c r="L196" s="302"/>
      <c r="M196" s="118"/>
      <c r="N196" s="81"/>
      <c r="O196" s="81"/>
      <c r="P196" s="81"/>
      <c r="Q196" s="81"/>
      <c r="R196" s="81"/>
      <c r="S196" s="82"/>
      <c r="T196" s="28">
        <f t="shared" si="892"/>
        <v>0</v>
      </c>
      <c r="U196" s="80"/>
      <c r="V196" s="94"/>
      <c r="W196" s="82"/>
      <c r="X196" s="302"/>
      <c r="Y196" s="118"/>
      <c r="Z196" s="81"/>
      <c r="AA196" s="81"/>
      <c r="AB196" s="81"/>
      <c r="AC196" s="81"/>
      <c r="AD196" s="81"/>
      <c r="AE196" s="82"/>
      <c r="AF196" s="109">
        <f t="shared" si="896"/>
        <v>0</v>
      </c>
      <c r="AG196" s="29">
        <f t="shared" ref="AG196:AG197" si="907">I196+U196</f>
        <v>0</v>
      </c>
      <c r="AH196" s="92">
        <f t="shared" ref="AH196:AH197" si="908">J196+V196</f>
        <v>0</v>
      </c>
      <c r="AI196" s="31">
        <f t="shared" ref="AI196:AI197" si="909">K196+W196</f>
        <v>0</v>
      </c>
      <c r="AJ196" s="326">
        <f t="shared" ref="AJ196:AJ197" si="910">L196+X196</f>
        <v>0</v>
      </c>
      <c r="AK196" s="290">
        <f t="shared" ref="AK196:AK197" si="911">M196+Y196</f>
        <v>0</v>
      </c>
      <c r="AL196" s="30">
        <f t="shared" ref="AL196:AL197" si="912">N196+Z196</f>
        <v>0</v>
      </c>
      <c r="AM196" s="30">
        <f t="shared" ref="AM196:AM197" si="913">O196+AA196</f>
        <v>0</v>
      </c>
      <c r="AN196" s="30">
        <f t="shared" ref="AN196:AN197" si="914">P196+AB196</f>
        <v>0</v>
      </c>
      <c r="AO196" s="30">
        <f t="shared" ref="AO196:AO197" si="915">Q196+AC196</f>
        <v>0</v>
      </c>
      <c r="AP196" s="30">
        <f t="shared" ref="AP196:AP197" si="916">R196+AD196</f>
        <v>0</v>
      </c>
      <c r="AQ196" s="31">
        <f t="shared" ref="AQ196:AQ197" si="917">S196+AE196</f>
        <v>0</v>
      </c>
      <c r="AR196" s="89"/>
      <c r="AS196" s="89"/>
      <c r="AT196" s="89"/>
      <c r="AU196" s="89"/>
      <c r="AV196" s="89"/>
      <c r="AW196" s="89"/>
      <c r="AX196" s="89"/>
      <c r="AY196" s="89"/>
      <c r="AZ196" s="89"/>
      <c r="BA196" s="89"/>
      <c r="BB196" s="89"/>
      <c r="BC196" s="89"/>
      <c r="BD196" s="89"/>
      <c r="BE196" s="89"/>
      <c r="BF196" s="89"/>
      <c r="BG196" s="89"/>
      <c r="BH196" s="89"/>
      <c r="BI196" s="89"/>
      <c r="BJ196" s="89"/>
      <c r="BK196" s="89"/>
      <c r="BL196" s="89"/>
      <c r="BM196" s="89"/>
      <c r="BN196" s="89"/>
      <c r="BO196" s="89"/>
      <c r="BP196" s="89"/>
      <c r="BQ196" s="89"/>
      <c r="BR196" s="89"/>
      <c r="BS196" s="89"/>
      <c r="BT196" s="89"/>
      <c r="BU196" s="89"/>
      <c r="BV196" s="89"/>
      <c r="BW196" s="89"/>
      <c r="BX196" s="89"/>
      <c r="BY196" s="89"/>
      <c r="BZ196" s="89"/>
      <c r="CA196" s="89"/>
      <c r="CB196" s="89"/>
      <c r="CC196" s="89"/>
      <c r="CD196" s="89"/>
      <c r="CE196" s="89"/>
      <c r="CF196" s="89"/>
      <c r="CG196" s="89"/>
      <c r="CH196" s="89"/>
      <c r="CI196" s="89"/>
      <c r="CJ196" s="89"/>
      <c r="CK196" s="89"/>
      <c r="CL196" s="89"/>
      <c r="CM196" s="89"/>
      <c r="CN196" s="89"/>
      <c r="CO196" s="89"/>
      <c r="CP196" s="89"/>
      <c r="CQ196" s="89"/>
      <c r="CR196" s="89"/>
      <c r="CS196" s="89"/>
      <c r="CT196" s="89"/>
      <c r="CU196" s="89"/>
      <c r="CV196" s="89"/>
      <c r="CW196" s="89"/>
      <c r="CX196" s="89"/>
      <c r="CY196" s="89"/>
      <c r="CZ196" s="89"/>
      <c r="DA196" s="89"/>
      <c r="DB196" s="89"/>
      <c r="DC196" s="89"/>
      <c r="DD196" s="89"/>
      <c r="DE196" s="89"/>
      <c r="DF196" s="89"/>
      <c r="DG196" s="89"/>
      <c r="DH196" s="89"/>
      <c r="DI196" s="89"/>
      <c r="DJ196" s="89"/>
      <c r="DK196" s="89"/>
      <c r="DL196" s="89"/>
      <c r="DM196" s="89"/>
      <c r="DN196" s="89"/>
      <c r="DO196" s="89"/>
      <c r="DP196" s="89"/>
      <c r="DQ196" s="89"/>
      <c r="DR196" s="89"/>
      <c r="DS196" s="89"/>
      <c r="DT196" s="89"/>
      <c r="DU196" s="89"/>
      <c r="DV196" s="89"/>
      <c r="DW196" s="89"/>
      <c r="DX196" s="89"/>
      <c r="DY196" s="89"/>
      <c r="DZ196" s="89"/>
      <c r="EA196" s="89"/>
      <c r="EB196" s="89"/>
      <c r="EC196" s="89"/>
      <c r="ED196" s="89"/>
      <c r="EE196" s="89"/>
      <c r="EF196" s="89"/>
    </row>
    <row r="197" spans="1:136" s="72" customFormat="1" ht="15.75" customHeight="1" x14ac:dyDescent="0.25">
      <c r="A197" s="230"/>
      <c r="B197" s="179"/>
      <c r="C197" s="179">
        <v>323</v>
      </c>
      <c r="D197" s="567" t="s">
        <v>7</v>
      </c>
      <c r="E197" s="567"/>
      <c r="F197" s="567"/>
      <c r="G197" s="568"/>
      <c r="H197" s="76">
        <f t="shared" si="889"/>
        <v>0</v>
      </c>
      <c r="I197" s="80"/>
      <c r="J197" s="94"/>
      <c r="K197" s="82"/>
      <c r="L197" s="302"/>
      <c r="M197" s="118"/>
      <c r="N197" s="81"/>
      <c r="O197" s="81"/>
      <c r="P197" s="81"/>
      <c r="Q197" s="81"/>
      <c r="R197" s="81"/>
      <c r="S197" s="82"/>
      <c r="T197" s="28">
        <f t="shared" si="892"/>
        <v>0</v>
      </c>
      <c r="U197" s="80"/>
      <c r="V197" s="94"/>
      <c r="W197" s="82"/>
      <c r="X197" s="302"/>
      <c r="Y197" s="118"/>
      <c r="Z197" s="81"/>
      <c r="AA197" s="81"/>
      <c r="AB197" s="81"/>
      <c r="AC197" s="81"/>
      <c r="AD197" s="81"/>
      <c r="AE197" s="82"/>
      <c r="AF197" s="109">
        <f t="shared" si="896"/>
        <v>0</v>
      </c>
      <c r="AG197" s="29">
        <f t="shared" si="907"/>
        <v>0</v>
      </c>
      <c r="AH197" s="92">
        <f t="shared" si="908"/>
        <v>0</v>
      </c>
      <c r="AI197" s="31">
        <f t="shared" si="909"/>
        <v>0</v>
      </c>
      <c r="AJ197" s="326">
        <f t="shared" si="910"/>
        <v>0</v>
      </c>
      <c r="AK197" s="290">
        <f t="shared" si="911"/>
        <v>0</v>
      </c>
      <c r="AL197" s="30">
        <f t="shared" si="912"/>
        <v>0</v>
      </c>
      <c r="AM197" s="30">
        <f t="shared" si="913"/>
        <v>0</v>
      </c>
      <c r="AN197" s="30">
        <f t="shared" si="914"/>
        <v>0</v>
      </c>
      <c r="AO197" s="30">
        <f t="shared" si="915"/>
        <v>0</v>
      </c>
      <c r="AP197" s="30">
        <f t="shared" si="916"/>
        <v>0</v>
      </c>
      <c r="AQ197" s="31">
        <f t="shared" si="917"/>
        <v>0</v>
      </c>
      <c r="AR197" s="89"/>
      <c r="AS197" s="89"/>
      <c r="AT197" s="89"/>
      <c r="AU197" s="89"/>
      <c r="AV197" s="89"/>
      <c r="AW197" s="89"/>
      <c r="AX197" s="89"/>
      <c r="AY197" s="89"/>
      <c r="AZ197" s="89"/>
      <c r="BA197" s="89"/>
      <c r="BB197" s="89"/>
      <c r="BC197" s="89"/>
      <c r="BD197" s="89"/>
      <c r="BE197" s="89"/>
      <c r="BF197" s="89"/>
      <c r="BG197" s="89"/>
      <c r="BH197" s="89"/>
      <c r="BI197" s="89"/>
      <c r="BJ197" s="89"/>
      <c r="BK197" s="89"/>
      <c r="BL197" s="89"/>
      <c r="BM197" s="89"/>
      <c r="BN197" s="89"/>
      <c r="BO197" s="89"/>
      <c r="BP197" s="89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89"/>
      <c r="CQ197" s="89"/>
      <c r="CR197" s="89"/>
      <c r="CS197" s="89"/>
      <c r="CT197" s="89"/>
      <c r="CU197" s="89"/>
      <c r="CV197" s="89"/>
      <c r="CW197" s="89"/>
      <c r="CX197" s="89"/>
      <c r="CY197" s="89"/>
      <c r="CZ197" s="89"/>
      <c r="DA197" s="89"/>
      <c r="DB197" s="89"/>
      <c r="DC197" s="89"/>
      <c r="DD197" s="89"/>
      <c r="DE197" s="89"/>
      <c r="DF197" s="89"/>
      <c r="DG197" s="89"/>
      <c r="DH197" s="89"/>
      <c r="DI197" s="89"/>
      <c r="DJ197" s="89"/>
      <c r="DK197" s="89"/>
      <c r="DL197" s="89"/>
      <c r="DM197" s="89"/>
      <c r="DN197" s="89"/>
      <c r="DO197" s="89"/>
      <c r="DP197" s="89"/>
      <c r="DQ197" s="89"/>
      <c r="DR197" s="89"/>
      <c r="DS197" s="89"/>
      <c r="DT197" s="89"/>
      <c r="DU197" s="89"/>
      <c r="DV197" s="89"/>
      <c r="DW197" s="89"/>
      <c r="DX197" s="89"/>
      <c r="DY197" s="89"/>
      <c r="DZ197" s="89"/>
      <c r="EA197" s="89"/>
      <c r="EB197" s="89"/>
      <c r="EC197" s="89"/>
      <c r="ED197" s="89"/>
      <c r="EE197" s="89"/>
      <c r="EF197" s="89"/>
    </row>
    <row r="198" spans="1:136" s="74" customFormat="1" ht="27" customHeight="1" x14ac:dyDescent="0.25">
      <c r="A198" s="436">
        <v>4</v>
      </c>
      <c r="B198" s="66"/>
      <c r="C198" s="66"/>
      <c r="D198" s="574" t="s">
        <v>17</v>
      </c>
      <c r="E198" s="574"/>
      <c r="F198" s="574"/>
      <c r="G198" s="575"/>
      <c r="H198" s="75">
        <f t="shared" si="889"/>
        <v>50000</v>
      </c>
      <c r="I198" s="77">
        <f>I199</f>
        <v>0</v>
      </c>
      <c r="J198" s="61">
        <f>J199</f>
        <v>20000</v>
      </c>
      <c r="K198" s="79">
        <f t="shared" ref="K198:AQ198" si="918">K199</f>
        <v>0</v>
      </c>
      <c r="L198" s="301">
        <f t="shared" si="918"/>
        <v>0</v>
      </c>
      <c r="M198" s="95">
        <f t="shared" si="918"/>
        <v>30000</v>
      </c>
      <c r="N198" s="78">
        <f t="shared" si="918"/>
        <v>0</v>
      </c>
      <c r="O198" s="78">
        <f t="shared" si="918"/>
        <v>0</v>
      </c>
      <c r="P198" s="78">
        <f t="shared" si="918"/>
        <v>0</v>
      </c>
      <c r="Q198" s="78">
        <f t="shared" si="918"/>
        <v>0</v>
      </c>
      <c r="R198" s="78">
        <f t="shared" si="918"/>
        <v>0</v>
      </c>
      <c r="S198" s="79">
        <f t="shared" si="918"/>
        <v>0</v>
      </c>
      <c r="T198" s="237">
        <f t="shared" si="892"/>
        <v>50000</v>
      </c>
      <c r="U198" s="77">
        <f>U199</f>
        <v>0</v>
      </c>
      <c r="V198" s="61">
        <f>V199</f>
        <v>-10000</v>
      </c>
      <c r="W198" s="79">
        <f t="shared" si="918"/>
        <v>0</v>
      </c>
      <c r="X198" s="301">
        <f t="shared" si="918"/>
        <v>0</v>
      </c>
      <c r="Y198" s="95">
        <f t="shared" si="918"/>
        <v>60000</v>
      </c>
      <c r="Z198" s="78">
        <f t="shared" si="918"/>
        <v>0</v>
      </c>
      <c r="AA198" s="78">
        <f t="shared" si="918"/>
        <v>0</v>
      </c>
      <c r="AB198" s="78">
        <f t="shared" si="918"/>
        <v>0</v>
      </c>
      <c r="AC198" s="78">
        <f t="shared" si="918"/>
        <v>0</v>
      </c>
      <c r="AD198" s="78">
        <f t="shared" si="918"/>
        <v>0</v>
      </c>
      <c r="AE198" s="79">
        <f t="shared" si="918"/>
        <v>0</v>
      </c>
      <c r="AF198" s="262">
        <f t="shared" si="896"/>
        <v>100000</v>
      </c>
      <c r="AG198" s="315">
        <f>AG199</f>
        <v>0</v>
      </c>
      <c r="AH198" s="263">
        <f>AH199</f>
        <v>10000</v>
      </c>
      <c r="AI198" s="239">
        <f t="shared" si="918"/>
        <v>0</v>
      </c>
      <c r="AJ198" s="303">
        <f t="shared" si="918"/>
        <v>0</v>
      </c>
      <c r="AK198" s="240">
        <f t="shared" si="918"/>
        <v>90000</v>
      </c>
      <c r="AL198" s="241">
        <f t="shared" si="918"/>
        <v>0</v>
      </c>
      <c r="AM198" s="241">
        <f t="shared" si="918"/>
        <v>0</v>
      </c>
      <c r="AN198" s="241">
        <f t="shared" si="918"/>
        <v>0</v>
      </c>
      <c r="AO198" s="241">
        <f t="shared" si="918"/>
        <v>0</v>
      </c>
      <c r="AP198" s="241">
        <f t="shared" si="918"/>
        <v>0</v>
      </c>
      <c r="AQ198" s="239">
        <f t="shared" si="918"/>
        <v>0</v>
      </c>
      <c r="AR198" s="192"/>
      <c r="AS198" s="191"/>
      <c r="AT198" s="191"/>
      <c r="AU198" s="191"/>
      <c r="AV198" s="191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2"/>
      <c r="CO198" s="192"/>
      <c r="CP198" s="192"/>
      <c r="CQ198" s="192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2"/>
      <c r="DC198" s="192"/>
      <c r="DD198" s="192"/>
      <c r="DE198" s="192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2"/>
      <c r="DQ198" s="192"/>
      <c r="DR198" s="192"/>
      <c r="DS198" s="192"/>
      <c r="DT198" s="192"/>
      <c r="DU198" s="192"/>
      <c r="DV198" s="192"/>
      <c r="DW198" s="192"/>
      <c r="DX198" s="192"/>
      <c r="DY198" s="192"/>
      <c r="DZ198" s="192"/>
      <c r="EA198" s="192"/>
      <c r="EB198" s="192"/>
      <c r="EC198" s="192"/>
      <c r="ED198" s="192"/>
      <c r="EE198" s="192"/>
      <c r="EF198" s="192"/>
    </row>
    <row r="199" spans="1:136" s="73" customFormat="1" ht="24.75" customHeight="1" x14ac:dyDescent="0.25">
      <c r="A199" s="563">
        <v>42</v>
      </c>
      <c r="B199" s="564"/>
      <c r="C199" s="437"/>
      <c r="D199" s="565" t="s">
        <v>45</v>
      </c>
      <c r="E199" s="565"/>
      <c r="F199" s="565"/>
      <c r="G199" s="566"/>
      <c r="H199" s="75">
        <f t="shared" si="889"/>
        <v>50000</v>
      </c>
      <c r="I199" s="77">
        <f>SUM(I200:I201)</f>
        <v>0</v>
      </c>
      <c r="J199" s="61">
        <f>SUM(J200:J201)</f>
        <v>20000</v>
      </c>
      <c r="K199" s="79">
        <f t="shared" ref="K199:S199" si="919">SUM(K200:K201)</f>
        <v>0</v>
      </c>
      <c r="L199" s="301">
        <f t="shared" si="919"/>
        <v>0</v>
      </c>
      <c r="M199" s="95">
        <f t="shared" si="919"/>
        <v>30000</v>
      </c>
      <c r="N199" s="78">
        <f t="shared" si="919"/>
        <v>0</v>
      </c>
      <c r="O199" s="78">
        <f t="shared" ref="O199" si="920">SUM(O200:O201)</f>
        <v>0</v>
      </c>
      <c r="P199" s="78">
        <f t="shared" si="919"/>
        <v>0</v>
      </c>
      <c r="Q199" s="78">
        <f t="shared" si="919"/>
        <v>0</v>
      </c>
      <c r="R199" s="78">
        <f t="shared" si="919"/>
        <v>0</v>
      </c>
      <c r="S199" s="79">
        <f t="shared" si="919"/>
        <v>0</v>
      </c>
      <c r="T199" s="237">
        <f t="shared" si="892"/>
        <v>50000</v>
      </c>
      <c r="U199" s="77">
        <f>SUM(U200:U201)</f>
        <v>0</v>
      </c>
      <c r="V199" s="61">
        <f>SUM(V200:V201)</f>
        <v>-10000</v>
      </c>
      <c r="W199" s="79">
        <f t="shared" ref="W199:AE199" si="921">SUM(W200:W201)</f>
        <v>0</v>
      </c>
      <c r="X199" s="301">
        <f t="shared" si="921"/>
        <v>0</v>
      </c>
      <c r="Y199" s="95">
        <f t="shared" si="921"/>
        <v>60000</v>
      </c>
      <c r="Z199" s="78">
        <f t="shared" si="921"/>
        <v>0</v>
      </c>
      <c r="AA199" s="78">
        <f t="shared" ref="AA199" si="922">SUM(AA200:AA201)</f>
        <v>0</v>
      </c>
      <c r="AB199" s="78">
        <f t="shared" si="921"/>
        <v>0</v>
      </c>
      <c r="AC199" s="78">
        <f t="shared" si="921"/>
        <v>0</v>
      </c>
      <c r="AD199" s="78">
        <f t="shared" si="921"/>
        <v>0</v>
      </c>
      <c r="AE199" s="79">
        <f t="shared" si="921"/>
        <v>0</v>
      </c>
      <c r="AF199" s="262">
        <f t="shared" si="896"/>
        <v>100000</v>
      </c>
      <c r="AG199" s="315">
        <f>SUM(AG200:AG201)</f>
        <v>0</v>
      </c>
      <c r="AH199" s="263">
        <f>SUM(AH200:AH201)</f>
        <v>10000</v>
      </c>
      <c r="AI199" s="239">
        <f t="shared" ref="AI199:AQ199" si="923">SUM(AI200:AI201)</f>
        <v>0</v>
      </c>
      <c r="AJ199" s="303">
        <f t="shared" si="923"/>
        <v>0</v>
      </c>
      <c r="AK199" s="240">
        <f t="shared" si="923"/>
        <v>90000</v>
      </c>
      <c r="AL199" s="241">
        <f t="shared" si="923"/>
        <v>0</v>
      </c>
      <c r="AM199" s="241">
        <f t="shared" ref="AM199" si="924">SUM(AM200:AM201)</f>
        <v>0</v>
      </c>
      <c r="AN199" s="241">
        <f t="shared" si="923"/>
        <v>0</v>
      </c>
      <c r="AO199" s="241">
        <f t="shared" si="923"/>
        <v>0</v>
      </c>
      <c r="AP199" s="241">
        <f t="shared" si="923"/>
        <v>0</v>
      </c>
      <c r="AQ199" s="239">
        <f t="shared" si="923"/>
        <v>0</v>
      </c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  <c r="BI199" s="190"/>
      <c r="BJ199" s="190"/>
      <c r="BK199" s="190"/>
      <c r="BL199" s="190"/>
      <c r="BM199" s="190"/>
      <c r="BN199" s="190"/>
      <c r="BO199" s="190"/>
      <c r="BP199" s="190"/>
      <c r="BQ199" s="190"/>
      <c r="BR199" s="190"/>
      <c r="BS199" s="190"/>
      <c r="BT199" s="190"/>
      <c r="BU199" s="190"/>
      <c r="BV199" s="190"/>
      <c r="BW199" s="190"/>
      <c r="BX199" s="190"/>
      <c r="BY199" s="190"/>
      <c r="BZ199" s="190"/>
      <c r="CA199" s="190"/>
      <c r="CB199" s="190"/>
      <c r="CC199" s="190"/>
      <c r="CD199" s="190"/>
      <c r="CE199" s="190"/>
      <c r="CF199" s="190"/>
      <c r="CG199" s="190"/>
      <c r="CH199" s="190"/>
      <c r="CI199" s="190"/>
      <c r="CJ199" s="190"/>
      <c r="CK199" s="190"/>
      <c r="CL199" s="190"/>
      <c r="CM199" s="190"/>
      <c r="CN199" s="190"/>
      <c r="CO199" s="190"/>
      <c r="CP199" s="190"/>
      <c r="CQ199" s="190"/>
      <c r="CR199" s="190"/>
      <c r="CS199" s="190"/>
      <c r="CT199" s="190"/>
      <c r="CU199" s="190"/>
      <c r="CV199" s="190"/>
      <c r="CW199" s="190"/>
      <c r="CX199" s="190"/>
      <c r="CY199" s="190"/>
      <c r="CZ199" s="190"/>
      <c r="DA199" s="190"/>
      <c r="DB199" s="190"/>
      <c r="DC199" s="190"/>
      <c r="DD199" s="190"/>
      <c r="DE199" s="190"/>
      <c r="DF199" s="190"/>
      <c r="DG199" s="190"/>
      <c r="DH199" s="190"/>
      <c r="DI199" s="190"/>
      <c r="DJ199" s="190"/>
      <c r="DK199" s="190"/>
      <c r="DL199" s="190"/>
      <c r="DM199" s="190"/>
      <c r="DN199" s="190"/>
      <c r="DO199" s="190"/>
      <c r="DP199" s="190"/>
      <c r="DQ199" s="190"/>
      <c r="DR199" s="190"/>
      <c r="DS199" s="190"/>
      <c r="DT199" s="190"/>
      <c r="DU199" s="190"/>
      <c r="DV199" s="190"/>
      <c r="DW199" s="190"/>
      <c r="DX199" s="190"/>
      <c r="DY199" s="190"/>
      <c r="DZ199" s="190"/>
      <c r="EA199" s="190"/>
      <c r="EB199" s="190"/>
      <c r="EC199" s="190"/>
      <c r="ED199" s="190"/>
      <c r="EE199" s="190"/>
      <c r="EF199" s="190"/>
    </row>
    <row r="200" spans="1:136" s="73" customFormat="1" ht="15" x14ac:dyDescent="0.25">
      <c r="A200" s="231"/>
      <c r="B200" s="179"/>
      <c r="C200" s="179">
        <v>421</v>
      </c>
      <c r="D200" s="567" t="s">
        <v>71</v>
      </c>
      <c r="E200" s="567"/>
      <c r="F200" s="567"/>
      <c r="G200" s="568"/>
      <c r="H200" s="76">
        <f t="shared" si="889"/>
        <v>0</v>
      </c>
      <c r="I200" s="80"/>
      <c r="J200" s="94"/>
      <c r="K200" s="82"/>
      <c r="L200" s="302"/>
      <c r="M200" s="118"/>
      <c r="N200" s="81"/>
      <c r="O200" s="81"/>
      <c r="P200" s="81"/>
      <c r="Q200" s="81"/>
      <c r="R200" s="81"/>
      <c r="S200" s="82"/>
      <c r="T200" s="28">
        <f t="shared" si="892"/>
        <v>0</v>
      </c>
      <c r="U200" s="80"/>
      <c r="V200" s="94"/>
      <c r="W200" s="82"/>
      <c r="X200" s="302"/>
      <c r="Y200" s="118"/>
      <c r="Z200" s="81"/>
      <c r="AA200" s="81"/>
      <c r="AB200" s="81"/>
      <c r="AC200" s="81"/>
      <c r="AD200" s="81"/>
      <c r="AE200" s="82"/>
      <c r="AF200" s="109">
        <f t="shared" si="896"/>
        <v>0</v>
      </c>
      <c r="AG200" s="29">
        <f t="shared" ref="AG200:AG201" si="925">I200+U200</f>
        <v>0</v>
      </c>
      <c r="AH200" s="92">
        <f t="shared" ref="AH200:AH201" si="926">J200+V200</f>
        <v>0</v>
      </c>
      <c r="AI200" s="31">
        <f t="shared" ref="AI200:AI201" si="927">K200+W200</f>
        <v>0</v>
      </c>
      <c r="AJ200" s="326">
        <f t="shared" ref="AJ200:AJ201" si="928">L200+X200</f>
        <v>0</v>
      </c>
      <c r="AK200" s="290">
        <f t="shared" ref="AK200:AK201" si="929">M200+Y200</f>
        <v>0</v>
      </c>
      <c r="AL200" s="30">
        <f t="shared" ref="AL200:AL201" si="930">N200+Z200</f>
        <v>0</v>
      </c>
      <c r="AM200" s="30">
        <f t="shared" ref="AM200:AM201" si="931">O200+AA200</f>
        <v>0</v>
      </c>
      <c r="AN200" s="30">
        <f t="shared" ref="AN200:AN201" si="932">P200+AB200</f>
        <v>0</v>
      </c>
      <c r="AO200" s="30">
        <f t="shared" ref="AO200:AO201" si="933">Q200+AC200</f>
        <v>0</v>
      </c>
      <c r="AP200" s="30">
        <f t="shared" ref="AP200:AP201" si="934">R200+AD200</f>
        <v>0</v>
      </c>
      <c r="AQ200" s="31">
        <f t="shared" ref="AQ200:AQ201" si="935">S200+AE200</f>
        <v>0</v>
      </c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90"/>
      <c r="CA200" s="190"/>
      <c r="CB200" s="190"/>
      <c r="CC200" s="190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90"/>
      <c r="DQ200" s="190"/>
      <c r="DR200" s="190"/>
      <c r="DS200" s="190"/>
      <c r="DT200" s="190"/>
      <c r="DU200" s="190"/>
      <c r="DV200" s="190"/>
      <c r="DW200" s="190"/>
      <c r="DX200" s="190"/>
      <c r="DY200" s="190"/>
      <c r="DZ200" s="190"/>
      <c r="EA200" s="190"/>
      <c r="EB200" s="190"/>
      <c r="EC200" s="190"/>
      <c r="ED200" s="190"/>
      <c r="EE200" s="190"/>
      <c r="EF200" s="190"/>
    </row>
    <row r="201" spans="1:136" s="72" customFormat="1" ht="14.25" x14ac:dyDescent="0.25">
      <c r="A201" s="230"/>
      <c r="B201" s="179"/>
      <c r="C201" s="179">
        <v>422</v>
      </c>
      <c r="D201" s="567" t="s">
        <v>11</v>
      </c>
      <c r="E201" s="567"/>
      <c r="F201" s="567"/>
      <c r="G201" s="568"/>
      <c r="H201" s="76">
        <f t="shared" si="889"/>
        <v>50000</v>
      </c>
      <c r="I201" s="80"/>
      <c r="J201" s="94">
        <v>20000</v>
      </c>
      <c r="K201" s="82"/>
      <c r="L201" s="302"/>
      <c r="M201" s="118">
        <v>30000</v>
      </c>
      <c r="N201" s="81"/>
      <c r="O201" s="81"/>
      <c r="P201" s="81"/>
      <c r="Q201" s="81"/>
      <c r="R201" s="81"/>
      <c r="S201" s="82"/>
      <c r="T201" s="28">
        <f t="shared" si="892"/>
        <v>50000</v>
      </c>
      <c r="U201" s="80"/>
      <c r="V201" s="94">
        <v>-10000</v>
      </c>
      <c r="W201" s="82"/>
      <c r="X201" s="302"/>
      <c r="Y201" s="118">
        <v>60000</v>
      </c>
      <c r="Z201" s="81"/>
      <c r="AA201" s="81"/>
      <c r="AB201" s="81"/>
      <c r="AC201" s="81"/>
      <c r="AD201" s="81"/>
      <c r="AE201" s="82"/>
      <c r="AF201" s="449">
        <f t="shared" si="896"/>
        <v>100000</v>
      </c>
      <c r="AG201" s="29">
        <f t="shared" si="925"/>
        <v>0</v>
      </c>
      <c r="AH201" s="92">
        <f t="shared" si="926"/>
        <v>10000</v>
      </c>
      <c r="AI201" s="31">
        <f t="shared" si="927"/>
        <v>0</v>
      </c>
      <c r="AJ201" s="326">
        <f t="shared" si="928"/>
        <v>0</v>
      </c>
      <c r="AK201" s="290">
        <f t="shared" si="929"/>
        <v>90000</v>
      </c>
      <c r="AL201" s="30">
        <f t="shared" si="930"/>
        <v>0</v>
      </c>
      <c r="AM201" s="30">
        <f t="shared" si="931"/>
        <v>0</v>
      </c>
      <c r="AN201" s="30">
        <f t="shared" si="932"/>
        <v>0</v>
      </c>
      <c r="AO201" s="30">
        <f t="shared" si="933"/>
        <v>0</v>
      </c>
      <c r="AP201" s="30">
        <f t="shared" si="934"/>
        <v>0</v>
      </c>
      <c r="AQ201" s="31">
        <f t="shared" si="935"/>
        <v>0</v>
      </c>
      <c r="AR201" s="89"/>
      <c r="AS201" s="89"/>
      <c r="AT201" s="89"/>
      <c r="AU201" s="89"/>
      <c r="AV201" s="89"/>
      <c r="AW201" s="89"/>
      <c r="AX201" s="89"/>
      <c r="AY201" s="89"/>
      <c r="AZ201" s="89"/>
      <c r="BA201" s="89"/>
      <c r="BB201" s="89"/>
      <c r="BC201" s="89"/>
      <c r="BD201" s="89"/>
      <c r="BE201" s="89"/>
      <c r="BF201" s="89"/>
      <c r="BG201" s="89"/>
      <c r="BH201" s="89"/>
      <c r="BI201" s="89"/>
      <c r="BJ201" s="89"/>
      <c r="BK201" s="89"/>
      <c r="BL201" s="89"/>
      <c r="BM201" s="89"/>
      <c r="BN201" s="89"/>
      <c r="BO201" s="89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/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</row>
    <row r="202" spans="1:136" s="62" customFormat="1" ht="10.5" customHeight="1" x14ac:dyDescent="0.25">
      <c r="A202" s="430"/>
      <c r="B202" s="431"/>
      <c r="C202" s="431"/>
      <c r="D202" s="432"/>
      <c r="E202" s="432"/>
      <c r="F202" s="432"/>
      <c r="G202" s="432"/>
      <c r="H202" s="91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1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1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125"/>
    </row>
    <row r="203" spans="1:136" s="74" customFormat="1" ht="28.5" customHeight="1" x14ac:dyDescent="0.25">
      <c r="A203" s="594" t="s">
        <v>129</v>
      </c>
      <c r="B203" s="595"/>
      <c r="C203" s="595"/>
      <c r="D203" s="598" t="s">
        <v>120</v>
      </c>
      <c r="E203" s="598"/>
      <c r="F203" s="598"/>
      <c r="G203" s="599"/>
      <c r="H203" s="83">
        <f>SUM(I203:S203)</f>
        <v>84000</v>
      </c>
      <c r="I203" s="84">
        <f>I204</f>
        <v>0</v>
      </c>
      <c r="J203" s="285">
        <f>J204</f>
        <v>0</v>
      </c>
      <c r="K203" s="86">
        <f t="shared" ref="K203:AI204" si="936">K204</f>
        <v>0</v>
      </c>
      <c r="L203" s="300">
        <f t="shared" si="936"/>
        <v>0</v>
      </c>
      <c r="M203" s="120">
        <f t="shared" si="936"/>
        <v>84000</v>
      </c>
      <c r="N203" s="85">
        <f t="shared" si="936"/>
        <v>0</v>
      </c>
      <c r="O203" s="85">
        <f t="shared" si="936"/>
        <v>0</v>
      </c>
      <c r="P203" s="85">
        <f t="shared" si="936"/>
        <v>0</v>
      </c>
      <c r="Q203" s="85">
        <f t="shared" si="936"/>
        <v>0</v>
      </c>
      <c r="R203" s="85">
        <f t="shared" si="936"/>
        <v>0</v>
      </c>
      <c r="S203" s="86">
        <f t="shared" si="936"/>
        <v>0</v>
      </c>
      <c r="T203" s="245">
        <f>SUM(U203:AE203)</f>
        <v>73201</v>
      </c>
      <c r="U203" s="84">
        <f>U204</f>
        <v>0</v>
      </c>
      <c r="V203" s="285">
        <f>V204</f>
        <v>0</v>
      </c>
      <c r="W203" s="86">
        <f t="shared" si="936"/>
        <v>0</v>
      </c>
      <c r="X203" s="300">
        <f t="shared" si="936"/>
        <v>0</v>
      </c>
      <c r="Y203" s="120">
        <f t="shared" si="936"/>
        <v>67051</v>
      </c>
      <c r="Z203" s="85">
        <f t="shared" si="936"/>
        <v>0</v>
      </c>
      <c r="AA203" s="85">
        <f t="shared" si="936"/>
        <v>0</v>
      </c>
      <c r="AB203" s="85">
        <f t="shared" si="936"/>
        <v>0</v>
      </c>
      <c r="AC203" s="85">
        <f t="shared" si="936"/>
        <v>0</v>
      </c>
      <c r="AD203" s="85">
        <f t="shared" si="936"/>
        <v>6150</v>
      </c>
      <c r="AE203" s="86">
        <f t="shared" si="936"/>
        <v>0</v>
      </c>
      <c r="AF203" s="261">
        <f>SUM(AG203:AQ203)</f>
        <v>157201</v>
      </c>
      <c r="AG203" s="468">
        <f>AG204</f>
        <v>0</v>
      </c>
      <c r="AH203" s="469">
        <f>AH204</f>
        <v>0</v>
      </c>
      <c r="AI203" s="470">
        <f t="shared" si="936"/>
        <v>0</v>
      </c>
      <c r="AJ203" s="471">
        <f t="shared" ref="AI203:AQ204" si="937">AJ204</f>
        <v>0</v>
      </c>
      <c r="AK203" s="472">
        <f t="shared" si="937"/>
        <v>151051</v>
      </c>
      <c r="AL203" s="473">
        <f t="shared" si="937"/>
        <v>0</v>
      </c>
      <c r="AM203" s="473">
        <f t="shared" si="937"/>
        <v>0</v>
      </c>
      <c r="AN203" s="473">
        <f t="shared" si="937"/>
        <v>0</v>
      </c>
      <c r="AO203" s="473">
        <f t="shared" si="937"/>
        <v>0</v>
      </c>
      <c r="AP203" s="473">
        <f t="shared" si="937"/>
        <v>6150</v>
      </c>
      <c r="AQ203" s="470">
        <f t="shared" si="937"/>
        <v>0</v>
      </c>
      <c r="AR203" s="192"/>
      <c r="AS203" s="191"/>
      <c r="AT203" s="191"/>
      <c r="AU203" s="191"/>
      <c r="AV203" s="191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2"/>
      <c r="BM203" s="192"/>
      <c r="BN203" s="192"/>
      <c r="BO203" s="192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2"/>
      <c r="CA203" s="192"/>
      <c r="CB203" s="192"/>
      <c r="CC203" s="192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2"/>
      <c r="CO203" s="192"/>
      <c r="CP203" s="192"/>
      <c r="CQ203" s="192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2"/>
      <c r="DC203" s="192"/>
      <c r="DD203" s="192"/>
      <c r="DE203" s="192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2"/>
      <c r="DQ203" s="192"/>
      <c r="DR203" s="192"/>
      <c r="DS203" s="192"/>
      <c r="DT203" s="192"/>
      <c r="DU203" s="192"/>
      <c r="DV203" s="192"/>
      <c r="DW203" s="192"/>
      <c r="DX203" s="192"/>
      <c r="DY203" s="192"/>
      <c r="DZ203" s="192"/>
      <c r="EA203" s="192"/>
      <c r="EB203" s="192"/>
      <c r="EC203" s="192"/>
      <c r="ED203" s="192"/>
      <c r="EE203" s="192"/>
      <c r="EF203" s="192"/>
    </row>
    <row r="204" spans="1:136" s="74" customFormat="1" ht="15.75" customHeight="1" x14ac:dyDescent="0.25">
      <c r="A204" s="436">
        <v>3</v>
      </c>
      <c r="B204" s="68"/>
      <c r="C204" s="90"/>
      <c r="D204" s="565" t="s">
        <v>16</v>
      </c>
      <c r="E204" s="565"/>
      <c r="F204" s="565"/>
      <c r="G204" s="566"/>
      <c r="H204" s="75">
        <f>SUM(I204:S204)</f>
        <v>84000</v>
      </c>
      <c r="I204" s="77">
        <f>I205</f>
        <v>0</v>
      </c>
      <c r="J204" s="61">
        <f>J205</f>
        <v>0</v>
      </c>
      <c r="K204" s="79">
        <f t="shared" si="936"/>
        <v>0</v>
      </c>
      <c r="L204" s="301">
        <f t="shared" si="936"/>
        <v>0</v>
      </c>
      <c r="M204" s="95">
        <f t="shared" si="936"/>
        <v>84000</v>
      </c>
      <c r="N204" s="78">
        <f t="shared" si="936"/>
        <v>0</v>
      </c>
      <c r="O204" s="78">
        <f t="shared" si="936"/>
        <v>0</v>
      </c>
      <c r="P204" s="78">
        <f t="shared" si="936"/>
        <v>0</v>
      </c>
      <c r="Q204" s="78">
        <f t="shared" si="936"/>
        <v>0</v>
      </c>
      <c r="R204" s="78">
        <f t="shared" si="936"/>
        <v>0</v>
      </c>
      <c r="S204" s="79">
        <f t="shared" si="936"/>
        <v>0</v>
      </c>
      <c r="T204" s="237">
        <f>SUM(U204:AE204)</f>
        <v>73201</v>
      </c>
      <c r="U204" s="77">
        <f>U205</f>
        <v>0</v>
      </c>
      <c r="V204" s="61">
        <f>V205</f>
        <v>0</v>
      </c>
      <c r="W204" s="79">
        <f t="shared" si="936"/>
        <v>0</v>
      </c>
      <c r="X204" s="301">
        <f t="shared" si="936"/>
        <v>0</v>
      </c>
      <c r="Y204" s="95">
        <f t="shared" si="936"/>
        <v>67051</v>
      </c>
      <c r="Z204" s="78">
        <f t="shared" si="936"/>
        <v>0</v>
      </c>
      <c r="AA204" s="78">
        <f t="shared" si="936"/>
        <v>0</v>
      </c>
      <c r="AB204" s="78">
        <f t="shared" si="936"/>
        <v>0</v>
      </c>
      <c r="AC204" s="78">
        <f t="shared" si="936"/>
        <v>0</v>
      </c>
      <c r="AD204" s="78">
        <f t="shared" si="936"/>
        <v>6150</v>
      </c>
      <c r="AE204" s="79">
        <f t="shared" si="936"/>
        <v>0</v>
      </c>
      <c r="AF204" s="262">
        <f>SUM(AG204:AQ204)</f>
        <v>157201</v>
      </c>
      <c r="AG204" s="315">
        <f>AG205</f>
        <v>0</v>
      </c>
      <c r="AH204" s="263">
        <f>AH205</f>
        <v>0</v>
      </c>
      <c r="AI204" s="239">
        <f t="shared" si="937"/>
        <v>0</v>
      </c>
      <c r="AJ204" s="303">
        <f t="shared" si="937"/>
        <v>0</v>
      </c>
      <c r="AK204" s="240">
        <f t="shared" si="937"/>
        <v>151051</v>
      </c>
      <c r="AL204" s="241">
        <f t="shared" si="937"/>
        <v>0</v>
      </c>
      <c r="AM204" s="241">
        <f t="shared" si="937"/>
        <v>0</v>
      </c>
      <c r="AN204" s="241">
        <f t="shared" si="937"/>
        <v>0</v>
      </c>
      <c r="AO204" s="241">
        <f t="shared" si="937"/>
        <v>0</v>
      </c>
      <c r="AP204" s="241">
        <f t="shared" si="937"/>
        <v>6150</v>
      </c>
      <c r="AQ204" s="239">
        <f t="shared" si="937"/>
        <v>0</v>
      </c>
      <c r="AR204" s="192"/>
      <c r="AS204" s="191"/>
      <c r="AT204" s="191"/>
      <c r="AU204" s="191"/>
      <c r="AV204" s="191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2"/>
      <c r="BM204" s="192"/>
      <c r="BN204" s="192"/>
      <c r="BO204" s="192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2"/>
      <c r="CA204" s="192"/>
      <c r="CB204" s="192"/>
      <c r="CC204" s="192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2"/>
      <c r="CO204" s="192"/>
      <c r="CP204" s="192"/>
      <c r="CQ204" s="192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2"/>
      <c r="DC204" s="192"/>
      <c r="DD204" s="192"/>
      <c r="DE204" s="192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2"/>
      <c r="DQ204" s="192"/>
      <c r="DR204" s="192"/>
      <c r="DS204" s="192"/>
      <c r="DT204" s="192"/>
      <c r="DU204" s="192"/>
      <c r="DV204" s="192"/>
      <c r="DW204" s="192"/>
      <c r="DX204" s="192"/>
      <c r="DY204" s="192"/>
      <c r="DZ204" s="192"/>
      <c r="EA204" s="192"/>
      <c r="EB204" s="192"/>
      <c r="EC204" s="192"/>
      <c r="ED204" s="192"/>
      <c r="EE204" s="192"/>
      <c r="EF204" s="192"/>
    </row>
    <row r="205" spans="1:136" s="73" customFormat="1" ht="15.75" customHeight="1" x14ac:dyDescent="0.25">
      <c r="A205" s="563">
        <v>32</v>
      </c>
      <c r="B205" s="564"/>
      <c r="C205" s="90"/>
      <c r="D205" s="565" t="s">
        <v>4</v>
      </c>
      <c r="E205" s="565"/>
      <c r="F205" s="565"/>
      <c r="G205" s="566"/>
      <c r="H205" s="75">
        <f>SUM(I205:S205)</f>
        <v>84000</v>
      </c>
      <c r="I205" s="77">
        <f>I206+I207</f>
        <v>0</v>
      </c>
      <c r="J205" s="61">
        <f>J206+J207</f>
        <v>0</v>
      </c>
      <c r="K205" s="79">
        <f t="shared" ref="K205:S205" si="938">K206+K207</f>
        <v>0</v>
      </c>
      <c r="L205" s="301">
        <f t="shared" si="938"/>
        <v>0</v>
      </c>
      <c r="M205" s="95">
        <f t="shared" si="938"/>
        <v>84000</v>
      </c>
      <c r="N205" s="78">
        <f t="shared" si="938"/>
        <v>0</v>
      </c>
      <c r="O205" s="78">
        <f t="shared" ref="O205" si="939">O206+O207</f>
        <v>0</v>
      </c>
      <c r="P205" s="78">
        <f t="shared" si="938"/>
        <v>0</v>
      </c>
      <c r="Q205" s="78">
        <f t="shared" si="938"/>
        <v>0</v>
      </c>
      <c r="R205" s="78">
        <f t="shared" si="938"/>
        <v>0</v>
      </c>
      <c r="S205" s="79">
        <f t="shared" si="938"/>
        <v>0</v>
      </c>
      <c r="T205" s="237">
        <f>SUM(U205:AE205)</f>
        <v>73201</v>
      </c>
      <c r="U205" s="77">
        <f>U206+U207</f>
        <v>0</v>
      </c>
      <c r="V205" s="61">
        <f>V206+V207</f>
        <v>0</v>
      </c>
      <c r="W205" s="79">
        <f t="shared" ref="W205:AE205" si="940">W206+W207</f>
        <v>0</v>
      </c>
      <c r="X205" s="301">
        <f t="shared" si="940"/>
        <v>0</v>
      </c>
      <c r="Y205" s="95">
        <f t="shared" si="940"/>
        <v>67051</v>
      </c>
      <c r="Z205" s="78">
        <f t="shared" si="940"/>
        <v>0</v>
      </c>
      <c r="AA205" s="78">
        <f t="shared" ref="AA205" si="941">AA206+AA207</f>
        <v>0</v>
      </c>
      <c r="AB205" s="78">
        <f t="shared" si="940"/>
        <v>0</v>
      </c>
      <c r="AC205" s="78">
        <f t="shared" si="940"/>
        <v>0</v>
      </c>
      <c r="AD205" s="78">
        <f t="shared" si="940"/>
        <v>6150</v>
      </c>
      <c r="AE205" s="79">
        <f t="shared" si="940"/>
        <v>0</v>
      </c>
      <c r="AF205" s="262">
        <f>SUM(AG205:AQ205)</f>
        <v>157201</v>
      </c>
      <c r="AG205" s="315">
        <f>AG206+AG207</f>
        <v>0</v>
      </c>
      <c r="AH205" s="263">
        <f>AH206+AH207</f>
        <v>0</v>
      </c>
      <c r="AI205" s="239">
        <f t="shared" ref="AI205:AQ205" si="942">AI206+AI207</f>
        <v>0</v>
      </c>
      <c r="AJ205" s="303">
        <f t="shared" si="942"/>
        <v>0</v>
      </c>
      <c r="AK205" s="240">
        <f t="shared" si="942"/>
        <v>151051</v>
      </c>
      <c r="AL205" s="241">
        <f t="shared" si="942"/>
        <v>0</v>
      </c>
      <c r="AM205" s="241">
        <f t="shared" ref="AM205" si="943">AM206+AM207</f>
        <v>0</v>
      </c>
      <c r="AN205" s="241">
        <f t="shared" si="942"/>
        <v>0</v>
      </c>
      <c r="AO205" s="241">
        <f t="shared" si="942"/>
        <v>0</v>
      </c>
      <c r="AP205" s="241">
        <f t="shared" si="942"/>
        <v>6150</v>
      </c>
      <c r="AQ205" s="239">
        <f t="shared" si="942"/>
        <v>0</v>
      </c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190"/>
      <c r="BQ205" s="190"/>
      <c r="BR205" s="190"/>
      <c r="BS205" s="190"/>
      <c r="BT205" s="190"/>
      <c r="BU205" s="190"/>
      <c r="BV205" s="190"/>
      <c r="BW205" s="190"/>
      <c r="BX205" s="190"/>
      <c r="BY205" s="190"/>
      <c r="BZ205" s="190"/>
      <c r="CA205" s="190"/>
      <c r="CB205" s="190"/>
      <c r="CC205" s="190"/>
      <c r="CD205" s="190"/>
      <c r="CE205" s="190"/>
      <c r="CF205" s="190"/>
      <c r="CG205" s="190"/>
      <c r="CH205" s="190"/>
      <c r="CI205" s="190"/>
      <c r="CJ205" s="190"/>
      <c r="CK205" s="190"/>
      <c r="CL205" s="190"/>
      <c r="CM205" s="190"/>
      <c r="CN205" s="190"/>
      <c r="CO205" s="190"/>
      <c r="CP205" s="190"/>
      <c r="CQ205" s="190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90"/>
      <c r="DC205" s="190"/>
      <c r="DD205" s="190"/>
      <c r="DE205" s="190"/>
      <c r="DF205" s="190"/>
      <c r="DG205" s="190"/>
      <c r="DH205" s="190"/>
      <c r="DI205" s="190"/>
      <c r="DJ205" s="190"/>
      <c r="DK205" s="190"/>
      <c r="DL205" s="190"/>
      <c r="DM205" s="190"/>
      <c r="DN205" s="190"/>
      <c r="DO205" s="190"/>
      <c r="DP205" s="190"/>
      <c r="DQ205" s="190"/>
      <c r="DR205" s="190"/>
      <c r="DS205" s="190"/>
      <c r="DT205" s="190"/>
      <c r="DU205" s="190"/>
      <c r="DV205" s="190"/>
      <c r="DW205" s="190"/>
      <c r="DX205" s="190"/>
      <c r="DY205" s="190"/>
      <c r="DZ205" s="190"/>
      <c r="EA205" s="190"/>
      <c r="EB205" s="190"/>
      <c r="EC205" s="190"/>
      <c r="ED205" s="190"/>
      <c r="EE205" s="190"/>
      <c r="EF205" s="190"/>
    </row>
    <row r="206" spans="1:136" s="72" customFormat="1" ht="15.75" customHeight="1" x14ac:dyDescent="0.25">
      <c r="A206" s="230"/>
      <c r="B206" s="179"/>
      <c r="C206" s="179">
        <v>322</v>
      </c>
      <c r="D206" s="567" t="s">
        <v>6</v>
      </c>
      <c r="E206" s="567"/>
      <c r="F206" s="567"/>
      <c r="G206" s="567"/>
      <c r="H206" s="76">
        <f>SUM(I206:S206)</f>
        <v>49000</v>
      </c>
      <c r="I206" s="80"/>
      <c r="J206" s="94"/>
      <c r="K206" s="82"/>
      <c r="L206" s="302"/>
      <c r="M206" s="118">
        <v>49000</v>
      </c>
      <c r="N206" s="81"/>
      <c r="O206" s="81"/>
      <c r="P206" s="81"/>
      <c r="Q206" s="81"/>
      <c r="R206" s="81"/>
      <c r="S206" s="82"/>
      <c r="T206" s="28">
        <f>SUM(U206:AE206)</f>
        <v>30000</v>
      </c>
      <c r="U206" s="80"/>
      <c r="V206" s="94"/>
      <c r="W206" s="82"/>
      <c r="X206" s="302"/>
      <c r="Y206" s="118">
        <v>30000</v>
      </c>
      <c r="Z206" s="81"/>
      <c r="AA206" s="81"/>
      <c r="AB206" s="81"/>
      <c r="AC206" s="81"/>
      <c r="AD206" s="81"/>
      <c r="AE206" s="82"/>
      <c r="AF206" s="109">
        <f>SUM(AG206:AQ206)</f>
        <v>79000</v>
      </c>
      <c r="AG206" s="29">
        <f t="shared" ref="AG206:AG207" si="944">I206+U206</f>
        <v>0</v>
      </c>
      <c r="AH206" s="92">
        <f t="shared" ref="AH206:AH207" si="945">J206+V206</f>
        <v>0</v>
      </c>
      <c r="AI206" s="31">
        <f t="shared" ref="AI206:AI207" si="946">K206+W206</f>
        <v>0</v>
      </c>
      <c r="AJ206" s="326">
        <f t="shared" ref="AJ206:AJ207" si="947">L206+X206</f>
        <v>0</v>
      </c>
      <c r="AK206" s="290">
        <f t="shared" ref="AK206:AK207" si="948">M206+Y206</f>
        <v>79000</v>
      </c>
      <c r="AL206" s="30">
        <f t="shared" ref="AL206:AL207" si="949">N206+Z206</f>
        <v>0</v>
      </c>
      <c r="AM206" s="30">
        <f t="shared" ref="AM206:AM207" si="950">O206+AA206</f>
        <v>0</v>
      </c>
      <c r="AN206" s="30">
        <f t="shared" ref="AN206:AN207" si="951">P206+AB206</f>
        <v>0</v>
      </c>
      <c r="AO206" s="30">
        <f t="shared" ref="AO206:AO207" si="952">Q206+AC206</f>
        <v>0</v>
      </c>
      <c r="AP206" s="30">
        <f t="shared" ref="AP206:AP207" si="953">R206+AD206</f>
        <v>0</v>
      </c>
      <c r="AQ206" s="31">
        <f t="shared" ref="AQ206:AQ207" si="954">S206+AE206</f>
        <v>0</v>
      </c>
      <c r="AR206" s="89"/>
      <c r="AS206" s="89"/>
      <c r="AT206" s="89"/>
      <c r="AU206" s="89"/>
      <c r="AV206" s="89"/>
      <c r="AW206" s="89"/>
      <c r="AX206" s="89"/>
      <c r="AY206" s="89"/>
      <c r="AZ206" s="89"/>
      <c r="BA206" s="89"/>
      <c r="BB206" s="89"/>
      <c r="BC206" s="89"/>
      <c r="BD206" s="89"/>
      <c r="BE206" s="89"/>
      <c r="BF206" s="89"/>
      <c r="BG206" s="89"/>
      <c r="BH206" s="89"/>
      <c r="BI206" s="89"/>
      <c r="BJ206" s="89"/>
      <c r="BK206" s="89"/>
      <c r="BL206" s="89"/>
      <c r="BM206" s="89"/>
      <c r="BN206" s="89"/>
      <c r="BO206" s="89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89"/>
      <c r="DB206" s="89"/>
      <c r="DC206" s="89"/>
      <c r="DD206" s="89"/>
      <c r="DE206" s="89"/>
      <c r="DF206" s="89"/>
      <c r="DG206" s="89"/>
      <c r="DH206" s="89"/>
      <c r="DI206" s="89"/>
      <c r="DJ206" s="89"/>
      <c r="DK206" s="89"/>
      <c r="DL206" s="89"/>
      <c r="DM206" s="89"/>
      <c r="DN206" s="89"/>
      <c r="DO206" s="89"/>
      <c r="DP206" s="89"/>
      <c r="DQ206" s="89"/>
      <c r="DR206" s="89"/>
      <c r="DS206" s="89"/>
      <c r="DT206" s="89"/>
      <c r="DU206" s="89"/>
      <c r="DV206" s="89"/>
      <c r="DW206" s="89"/>
      <c r="DX206" s="89"/>
      <c r="DY206" s="89"/>
      <c r="DZ206" s="89"/>
      <c r="EA206" s="89"/>
      <c r="EB206" s="89"/>
      <c r="EC206" s="89"/>
      <c r="ED206" s="89"/>
      <c r="EE206" s="89"/>
      <c r="EF206" s="89"/>
    </row>
    <row r="207" spans="1:136" s="72" customFormat="1" ht="15.75" customHeight="1" x14ac:dyDescent="0.25">
      <c r="A207" s="230"/>
      <c r="B207" s="179"/>
      <c r="C207" s="179">
        <v>323</v>
      </c>
      <c r="D207" s="567" t="s">
        <v>7</v>
      </c>
      <c r="E207" s="567"/>
      <c r="F207" s="567"/>
      <c r="G207" s="567"/>
      <c r="H207" s="76">
        <f>SUM(I207:S207)</f>
        <v>35000</v>
      </c>
      <c r="I207" s="80"/>
      <c r="J207" s="94"/>
      <c r="K207" s="82"/>
      <c r="L207" s="302"/>
      <c r="M207" s="118">
        <v>35000</v>
      </c>
      <c r="N207" s="81"/>
      <c r="O207" s="81"/>
      <c r="P207" s="81"/>
      <c r="Q207" s="81"/>
      <c r="R207" s="81"/>
      <c r="S207" s="82"/>
      <c r="T207" s="28">
        <f>SUM(U207:AE207)</f>
        <v>43201</v>
      </c>
      <c r="U207" s="80"/>
      <c r="V207" s="94"/>
      <c r="W207" s="82"/>
      <c r="X207" s="302"/>
      <c r="Y207" s="118">
        <v>37051</v>
      </c>
      <c r="Z207" s="81"/>
      <c r="AA207" s="81"/>
      <c r="AB207" s="81"/>
      <c r="AC207" s="81"/>
      <c r="AD207" s="81">
        <v>6150</v>
      </c>
      <c r="AE207" s="82"/>
      <c r="AF207" s="109">
        <f>SUM(AG207:AQ207)</f>
        <v>78201</v>
      </c>
      <c r="AG207" s="29">
        <f t="shared" si="944"/>
        <v>0</v>
      </c>
      <c r="AH207" s="92">
        <f t="shared" si="945"/>
        <v>0</v>
      </c>
      <c r="AI207" s="31">
        <f t="shared" si="946"/>
        <v>0</v>
      </c>
      <c r="AJ207" s="326">
        <f t="shared" si="947"/>
        <v>0</v>
      </c>
      <c r="AK207" s="290">
        <f t="shared" si="948"/>
        <v>72051</v>
      </c>
      <c r="AL207" s="30">
        <f t="shared" si="949"/>
        <v>0</v>
      </c>
      <c r="AM207" s="30">
        <f t="shared" si="950"/>
        <v>0</v>
      </c>
      <c r="AN207" s="30">
        <f t="shared" si="951"/>
        <v>0</v>
      </c>
      <c r="AO207" s="30">
        <f t="shared" si="952"/>
        <v>0</v>
      </c>
      <c r="AP207" s="30">
        <f t="shared" si="953"/>
        <v>6150</v>
      </c>
      <c r="AQ207" s="31">
        <f t="shared" si="954"/>
        <v>0</v>
      </c>
      <c r="AR207" s="89"/>
      <c r="AS207" s="89"/>
      <c r="AT207" s="89"/>
      <c r="AU207" s="89"/>
      <c r="AV207" s="89"/>
      <c r="AW207" s="89"/>
      <c r="AX207" s="89"/>
      <c r="AY207" s="89"/>
      <c r="AZ207" s="89"/>
      <c r="BA207" s="89"/>
      <c r="BB207" s="89"/>
      <c r="BC207" s="89"/>
      <c r="BD207" s="89"/>
      <c r="BE207" s="89"/>
      <c r="BF207" s="89"/>
      <c r="BG207" s="89"/>
      <c r="BH207" s="89"/>
      <c r="BI207" s="89"/>
      <c r="BJ207" s="89"/>
      <c r="BK207" s="89"/>
      <c r="BL207" s="89"/>
      <c r="BM207" s="89"/>
      <c r="BN207" s="89"/>
      <c r="BO207" s="89"/>
      <c r="BP207" s="89"/>
      <c r="BQ207" s="89"/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/>
      <c r="CC207" s="89"/>
      <c r="CD207" s="89"/>
      <c r="CE207" s="89"/>
      <c r="CF207" s="89"/>
      <c r="CG207" s="89"/>
      <c r="CH207" s="89"/>
      <c r="CI207" s="89"/>
      <c r="CJ207" s="89"/>
      <c r="CK207" s="89"/>
      <c r="CL207" s="89"/>
      <c r="CM207" s="89"/>
      <c r="CN207" s="89"/>
      <c r="CO207" s="89"/>
      <c r="CP207" s="89"/>
      <c r="CQ207" s="89"/>
      <c r="CR207" s="89"/>
      <c r="CS207" s="89"/>
      <c r="CT207" s="89"/>
      <c r="CU207" s="89"/>
      <c r="CV207" s="89"/>
      <c r="CW207" s="89"/>
      <c r="CX207" s="89"/>
      <c r="CY207" s="89"/>
      <c r="CZ207" s="89"/>
      <c r="DA207" s="89"/>
      <c r="DB207" s="89"/>
      <c r="DC207" s="89"/>
      <c r="DD207" s="89"/>
      <c r="DE207" s="89"/>
      <c r="DF207" s="89"/>
      <c r="DG207" s="89"/>
      <c r="DH207" s="89"/>
      <c r="DI207" s="89"/>
      <c r="DJ207" s="89"/>
      <c r="DK207" s="89"/>
      <c r="DL207" s="89"/>
      <c r="DM207" s="89"/>
      <c r="DN207" s="89"/>
      <c r="DO207" s="89"/>
      <c r="DP207" s="89"/>
      <c r="DQ207" s="89"/>
      <c r="DR207" s="89"/>
      <c r="DS207" s="89"/>
      <c r="DT207" s="89"/>
      <c r="DU207" s="89"/>
      <c r="DV207" s="89"/>
      <c r="DW207" s="89"/>
      <c r="DX207" s="89"/>
      <c r="DY207" s="89"/>
      <c r="DZ207" s="89"/>
      <c r="EA207" s="89"/>
      <c r="EB207" s="89"/>
      <c r="EC207" s="89"/>
      <c r="ED207" s="89"/>
      <c r="EE207" s="89"/>
      <c r="EF207" s="89"/>
    </row>
    <row r="208" spans="1:136" s="62" customFormat="1" ht="10.5" customHeight="1" x14ac:dyDescent="0.25">
      <c r="A208" s="430"/>
      <c r="B208" s="431"/>
      <c r="C208" s="431"/>
      <c r="D208" s="432"/>
      <c r="E208" s="432"/>
      <c r="F208" s="432"/>
      <c r="G208" s="432"/>
      <c r="H208" s="91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1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1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125"/>
      <c r="AR208" s="206"/>
      <c r="AS208" s="191"/>
      <c r="AT208" s="191"/>
      <c r="AU208" s="191"/>
      <c r="AV208" s="191"/>
    </row>
    <row r="209" spans="1:136" s="110" customFormat="1" ht="27" customHeight="1" x14ac:dyDescent="0.25">
      <c r="A209" s="600" t="s">
        <v>132</v>
      </c>
      <c r="B209" s="601"/>
      <c r="C209" s="601"/>
      <c r="D209" s="602" t="s">
        <v>133</v>
      </c>
      <c r="E209" s="602"/>
      <c r="F209" s="602"/>
      <c r="G209" s="603"/>
      <c r="H209" s="97">
        <f t="shared" ref="H209:H214" si="955">SUM(I209:S209)</f>
        <v>0</v>
      </c>
      <c r="I209" s="98">
        <f t="shared" ref="I209:J211" si="956">I210</f>
        <v>0</v>
      </c>
      <c r="J209" s="284">
        <f t="shared" si="956"/>
        <v>0</v>
      </c>
      <c r="K209" s="122">
        <f t="shared" ref="K209:S209" si="957">K210</f>
        <v>0</v>
      </c>
      <c r="L209" s="299">
        <f t="shared" si="957"/>
        <v>0</v>
      </c>
      <c r="M209" s="119">
        <f t="shared" si="957"/>
        <v>0</v>
      </c>
      <c r="N209" s="99">
        <f t="shared" si="957"/>
        <v>0</v>
      </c>
      <c r="O209" s="99">
        <f t="shared" si="957"/>
        <v>0</v>
      </c>
      <c r="P209" s="99">
        <f t="shared" si="957"/>
        <v>0</v>
      </c>
      <c r="Q209" s="99">
        <f t="shared" si="957"/>
        <v>0</v>
      </c>
      <c r="R209" s="99">
        <f t="shared" si="957"/>
        <v>0</v>
      </c>
      <c r="S209" s="122">
        <f t="shared" si="957"/>
        <v>0</v>
      </c>
      <c r="T209" s="246">
        <f t="shared" ref="T209:T214" si="958">SUM(U209:AE209)</f>
        <v>0</v>
      </c>
      <c r="U209" s="98">
        <f t="shared" ref="U209:AE209" si="959">U210</f>
        <v>0</v>
      </c>
      <c r="V209" s="284">
        <f t="shared" si="959"/>
        <v>0</v>
      </c>
      <c r="W209" s="122">
        <f t="shared" si="959"/>
        <v>0</v>
      </c>
      <c r="X209" s="299">
        <f t="shared" si="959"/>
        <v>0</v>
      </c>
      <c r="Y209" s="119">
        <f t="shared" si="959"/>
        <v>0</v>
      </c>
      <c r="Z209" s="99">
        <f t="shared" si="959"/>
        <v>0</v>
      </c>
      <c r="AA209" s="99">
        <f t="shared" si="959"/>
        <v>0</v>
      </c>
      <c r="AB209" s="99">
        <f t="shared" si="959"/>
        <v>0</v>
      </c>
      <c r="AC209" s="99">
        <f t="shared" si="959"/>
        <v>0</v>
      </c>
      <c r="AD209" s="99">
        <f t="shared" si="959"/>
        <v>0</v>
      </c>
      <c r="AE209" s="122">
        <f t="shared" si="959"/>
        <v>0</v>
      </c>
      <c r="AF209" s="260">
        <f t="shared" ref="AF209:AF214" si="960">SUM(AG209:AQ209)</f>
        <v>0</v>
      </c>
      <c r="AG209" s="462">
        <f t="shared" ref="AG209:AQ209" si="961">AG210</f>
        <v>0</v>
      </c>
      <c r="AH209" s="463">
        <f t="shared" si="961"/>
        <v>0</v>
      </c>
      <c r="AI209" s="464">
        <f t="shared" si="961"/>
        <v>0</v>
      </c>
      <c r="AJ209" s="465">
        <f t="shared" si="961"/>
        <v>0</v>
      </c>
      <c r="AK209" s="466">
        <f t="shared" si="961"/>
        <v>0</v>
      </c>
      <c r="AL209" s="467">
        <f t="shared" si="961"/>
        <v>0</v>
      </c>
      <c r="AM209" s="467">
        <f t="shared" si="961"/>
        <v>0</v>
      </c>
      <c r="AN209" s="467">
        <f t="shared" si="961"/>
        <v>0</v>
      </c>
      <c r="AO209" s="467">
        <f>AO210</f>
        <v>0</v>
      </c>
      <c r="AP209" s="467">
        <f t="shared" si="961"/>
        <v>0</v>
      </c>
      <c r="AQ209" s="464">
        <f t="shared" si="961"/>
        <v>0</v>
      </c>
      <c r="AR209" s="206"/>
      <c r="AS209" s="191"/>
      <c r="AT209" s="191"/>
      <c r="AU209" s="191"/>
      <c r="AV209" s="191"/>
      <c r="AW209" s="191"/>
      <c r="AX209" s="191"/>
      <c r="AY209" s="191"/>
      <c r="AZ209" s="191"/>
      <c r="BA209" s="191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1"/>
      <c r="BM209" s="191"/>
      <c r="BN209" s="191"/>
      <c r="BO209" s="191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1"/>
      <c r="CA209" s="191"/>
      <c r="CB209" s="191"/>
      <c r="CC209" s="191"/>
      <c r="CD209" s="191"/>
      <c r="CE209" s="191"/>
      <c r="CF209" s="191"/>
      <c r="CG209" s="191"/>
      <c r="CH209" s="191"/>
      <c r="CI209" s="191"/>
      <c r="CJ209" s="191"/>
      <c r="CK209" s="191"/>
      <c r="CL209" s="191"/>
      <c r="CM209" s="191"/>
      <c r="CN209" s="191"/>
      <c r="CO209" s="191"/>
      <c r="CP209" s="191"/>
      <c r="CQ209" s="191"/>
      <c r="CR209" s="191"/>
      <c r="CS209" s="191"/>
      <c r="CT209" s="191"/>
      <c r="CU209" s="191"/>
      <c r="CV209" s="191"/>
      <c r="CW209" s="191"/>
      <c r="CX209" s="191"/>
      <c r="CY209" s="191"/>
      <c r="CZ209" s="191"/>
      <c r="DA209" s="191"/>
      <c r="DB209" s="191"/>
      <c r="DC209" s="191"/>
      <c r="DD209" s="191"/>
      <c r="DE209" s="191"/>
      <c r="DF209" s="191"/>
      <c r="DG209" s="191"/>
      <c r="DH209" s="191"/>
      <c r="DI209" s="191"/>
      <c r="DJ209" s="191"/>
      <c r="DK209" s="191"/>
      <c r="DL209" s="191"/>
      <c r="DM209" s="191"/>
      <c r="DN209" s="191"/>
      <c r="DO209" s="191"/>
      <c r="DP209" s="191"/>
      <c r="DQ209" s="191"/>
      <c r="DR209" s="191"/>
      <c r="DS209" s="191"/>
      <c r="DT209" s="191"/>
      <c r="DU209" s="191"/>
      <c r="DV209" s="191"/>
      <c r="DW209" s="191"/>
      <c r="DX209" s="191"/>
      <c r="DY209" s="191"/>
      <c r="DZ209" s="191"/>
      <c r="EA209" s="191"/>
      <c r="EB209" s="191"/>
      <c r="EC209" s="191"/>
      <c r="ED209" s="191"/>
      <c r="EE209" s="191"/>
      <c r="EF209" s="191"/>
    </row>
    <row r="210" spans="1:136" s="64" customFormat="1" ht="26.1" customHeight="1" x14ac:dyDescent="0.25">
      <c r="A210" s="594" t="s">
        <v>134</v>
      </c>
      <c r="B210" s="595"/>
      <c r="C210" s="595"/>
      <c r="D210" s="598" t="s">
        <v>135</v>
      </c>
      <c r="E210" s="598"/>
      <c r="F210" s="598"/>
      <c r="G210" s="599"/>
      <c r="H210" s="83">
        <f t="shared" si="955"/>
        <v>0</v>
      </c>
      <c r="I210" s="84">
        <f t="shared" si="956"/>
        <v>0</v>
      </c>
      <c r="J210" s="285">
        <f t="shared" si="956"/>
        <v>0</v>
      </c>
      <c r="K210" s="86">
        <f t="shared" ref="K210:S211" si="962">K211</f>
        <v>0</v>
      </c>
      <c r="L210" s="300">
        <f t="shared" si="962"/>
        <v>0</v>
      </c>
      <c r="M210" s="120">
        <f t="shared" si="962"/>
        <v>0</v>
      </c>
      <c r="N210" s="85">
        <f t="shared" si="962"/>
        <v>0</v>
      </c>
      <c r="O210" s="85">
        <f t="shared" si="962"/>
        <v>0</v>
      </c>
      <c r="P210" s="85">
        <f t="shared" si="962"/>
        <v>0</v>
      </c>
      <c r="Q210" s="85">
        <f t="shared" si="962"/>
        <v>0</v>
      </c>
      <c r="R210" s="85">
        <f t="shared" si="962"/>
        <v>0</v>
      </c>
      <c r="S210" s="86">
        <f t="shared" si="962"/>
        <v>0</v>
      </c>
      <c r="T210" s="245">
        <f t="shared" si="958"/>
        <v>0</v>
      </c>
      <c r="U210" s="84">
        <f t="shared" ref="U210:AE211" si="963">U211</f>
        <v>0</v>
      </c>
      <c r="V210" s="285">
        <f t="shared" si="963"/>
        <v>0</v>
      </c>
      <c r="W210" s="86">
        <f t="shared" si="963"/>
        <v>0</v>
      </c>
      <c r="X210" s="300">
        <f t="shared" si="963"/>
        <v>0</v>
      </c>
      <c r="Y210" s="120">
        <f t="shared" si="963"/>
        <v>0</v>
      </c>
      <c r="Z210" s="85">
        <f t="shared" si="963"/>
        <v>0</v>
      </c>
      <c r="AA210" s="85">
        <f t="shared" si="963"/>
        <v>0</v>
      </c>
      <c r="AB210" s="85">
        <f t="shared" si="963"/>
        <v>0</v>
      </c>
      <c r="AC210" s="85">
        <f t="shared" si="963"/>
        <v>0</v>
      </c>
      <c r="AD210" s="85">
        <f t="shared" si="963"/>
        <v>0</v>
      </c>
      <c r="AE210" s="86">
        <f t="shared" si="963"/>
        <v>0</v>
      </c>
      <c r="AF210" s="261">
        <f t="shared" si="960"/>
        <v>0</v>
      </c>
      <c r="AG210" s="468">
        <f t="shared" ref="AG210:AN211" si="964">AG211</f>
        <v>0</v>
      </c>
      <c r="AH210" s="469">
        <f t="shared" si="964"/>
        <v>0</v>
      </c>
      <c r="AI210" s="470">
        <f t="shared" si="964"/>
        <v>0</v>
      </c>
      <c r="AJ210" s="471">
        <f t="shared" si="964"/>
        <v>0</v>
      </c>
      <c r="AK210" s="472">
        <f t="shared" si="964"/>
        <v>0</v>
      </c>
      <c r="AL210" s="473">
        <f t="shared" si="964"/>
        <v>0</v>
      </c>
      <c r="AM210" s="473">
        <f t="shared" si="964"/>
        <v>0</v>
      </c>
      <c r="AN210" s="473">
        <f t="shared" si="964"/>
        <v>0</v>
      </c>
      <c r="AO210" s="473">
        <f>AO211</f>
        <v>0</v>
      </c>
      <c r="AP210" s="473">
        <f>AP211</f>
        <v>0</v>
      </c>
      <c r="AQ210" s="470">
        <f>AQ211</f>
        <v>0</v>
      </c>
      <c r="AR210" s="206"/>
      <c r="AS210" s="190"/>
      <c r="AT210" s="190"/>
      <c r="AU210" s="190"/>
      <c r="AV210" s="190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89"/>
      <c r="DX210" s="189"/>
      <c r="DY210" s="189"/>
      <c r="DZ210" s="189"/>
      <c r="EA210" s="189"/>
      <c r="EB210" s="189"/>
      <c r="EC210" s="189"/>
      <c r="ED210" s="189"/>
      <c r="EE210" s="189"/>
      <c r="EF210" s="189"/>
    </row>
    <row r="211" spans="1:136" s="74" customFormat="1" ht="27" customHeight="1" x14ac:dyDescent="0.25">
      <c r="A211" s="436">
        <v>5</v>
      </c>
      <c r="B211" s="68"/>
      <c r="C211" s="68"/>
      <c r="D211" s="565" t="s">
        <v>69</v>
      </c>
      <c r="E211" s="565"/>
      <c r="F211" s="565"/>
      <c r="G211" s="566"/>
      <c r="H211" s="75">
        <f t="shared" si="955"/>
        <v>0</v>
      </c>
      <c r="I211" s="77">
        <f t="shared" si="956"/>
        <v>0</v>
      </c>
      <c r="J211" s="61">
        <f t="shared" si="956"/>
        <v>0</v>
      </c>
      <c r="K211" s="79">
        <f t="shared" si="962"/>
        <v>0</v>
      </c>
      <c r="L211" s="301">
        <f t="shared" si="962"/>
        <v>0</v>
      </c>
      <c r="M211" s="95">
        <f t="shared" si="962"/>
        <v>0</v>
      </c>
      <c r="N211" s="78">
        <f t="shared" si="962"/>
        <v>0</v>
      </c>
      <c r="O211" s="78">
        <f t="shared" si="962"/>
        <v>0</v>
      </c>
      <c r="P211" s="78">
        <f t="shared" si="962"/>
        <v>0</v>
      </c>
      <c r="Q211" s="78">
        <f t="shared" si="962"/>
        <v>0</v>
      </c>
      <c r="R211" s="78">
        <f t="shared" si="962"/>
        <v>0</v>
      </c>
      <c r="S211" s="79">
        <f t="shared" si="962"/>
        <v>0</v>
      </c>
      <c r="T211" s="237">
        <f t="shared" si="958"/>
        <v>0</v>
      </c>
      <c r="U211" s="77">
        <f t="shared" si="963"/>
        <v>0</v>
      </c>
      <c r="V211" s="61">
        <f t="shared" si="963"/>
        <v>0</v>
      </c>
      <c r="W211" s="79">
        <f t="shared" si="963"/>
        <v>0</v>
      </c>
      <c r="X211" s="301">
        <f t="shared" si="963"/>
        <v>0</v>
      </c>
      <c r="Y211" s="95">
        <f t="shared" si="963"/>
        <v>0</v>
      </c>
      <c r="Z211" s="78">
        <f t="shared" si="963"/>
        <v>0</v>
      </c>
      <c r="AA211" s="78">
        <f t="shared" si="963"/>
        <v>0</v>
      </c>
      <c r="AB211" s="78">
        <f t="shared" si="963"/>
        <v>0</v>
      </c>
      <c r="AC211" s="78">
        <f t="shared" si="963"/>
        <v>0</v>
      </c>
      <c r="AD211" s="78">
        <f t="shared" si="963"/>
        <v>0</v>
      </c>
      <c r="AE211" s="79">
        <f t="shared" si="963"/>
        <v>0</v>
      </c>
      <c r="AF211" s="262">
        <f t="shared" si="960"/>
        <v>0</v>
      </c>
      <c r="AG211" s="315">
        <f t="shared" si="964"/>
        <v>0</v>
      </c>
      <c r="AH211" s="263">
        <f t="shared" si="964"/>
        <v>0</v>
      </c>
      <c r="AI211" s="239">
        <f t="shared" si="964"/>
        <v>0</v>
      </c>
      <c r="AJ211" s="303">
        <f t="shared" si="964"/>
        <v>0</v>
      </c>
      <c r="AK211" s="240">
        <f t="shared" si="964"/>
        <v>0</v>
      </c>
      <c r="AL211" s="241">
        <f t="shared" si="964"/>
        <v>0</v>
      </c>
      <c r="AM211" s="241">
        <f t="shared" si="964"/>
        <v>0</v>
      </c>
      <c r="AN211" s="241">
        <f t="shared" si="964"/>
        <v>0</v>
      </c>
      <c r="AO211" s="241">
        <f>AO212</f>
        <v>0</v>
      </c>
      <c r="AP211" s="241">
        <f>AP212</f>
        <v>0</v>
      </c>
      <c r="AQ211" s="239">
        <f>AQ212</f>
        <v>0</v>
      </c>
      <c r="AR211" s="208"/>
      <c r="AS211" s="62"/>
      <c r="AT211" s="62"/>
      <c r="AU211" s="89"/>
      <c r="AV211" s="89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2"/>
      <c r="BM211" s="192"/>
      <c r="BN211" s="192"/>
      <c r="BO211" s="192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2"/>
      <c r="CA211" s="192"/>
      <c r="CB211" s="192"/>
      <c r="CC211" s="192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2"/>
      <c r="CO211" s="192"/>
      <c r="CP211" s="192"/>
      <c r="CQ211" s="192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2"/>
      <c r="DC211" s="192"/>
      <c r="DD211" s="192"/>
      <c r="DE211" s="192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2"/>
      <c r="DQ211" s="192"/>
      <c r="DR211" s="192"/>
      <c r="DS211" s="192"/>
      <c r="DT211" s="192"/>
      <c r="DU211" s="192"/>
      <c r="DV211" s="192"/>
      <c r="DW211" s="192"/>
      <c r="DX211" s="192"/>
      <c r="DY211" s="192"/>
      <c r="DZ211" s="192"/>
      <c r="EA211" s="192"/>
      <c r="EB211" s="192"/>
      <c r="EC211" s="192"/>
      <c r="ED211" s="192"/>
      <c r="EE211" s="192"/>
      <c r="EF211" s="192"/>
    </row>
    <row r="212" spans="1:136" s="73" customFormat="1" ht="29.45" customHeight="1" x14ac:dyDescent="0.25">
      <c r="A212" s="563">
        <v>54</v>
      </c>
      <c r="B212" s="564"/>
      <c r="C212" s="60"/>
      <c r="D212" s="565" t="s">
        <v>67</v>
      </c>
      <c r="E212" s="565"/>
      <c r="F212" s="565"/>
      <c r="G212" s="566"/>
      <c r="H212" s="75">
        <f t="shared" si="955"/>
        <v>0</v>
      </c>
      <c r="I212" s="77">
        <f t="shared" ref="I212:S212" si="965">I213+I214</f>
        <v>0</v>
      </c>
      <c r="J212" s="61">
        <f t="shared" ref="J212" si="966">J213+J214</f>
        <v>0</v>
      </c>
      <c r="K212" s="79">
        <f t="shared" si="965"/>
        <v>0</v>
      </c>
      <c r="L212" s="301">
        <f t="shared" si="965"/>
        <v>0</v>
      </c>
      <c r="M212" s="95">
        <f t="shared" si="965"/>
        <v>0</v>
      </c>
      <c r="N212" s="78">
        <f t="shared" si="965"/>
        <v>0</v>
      </c>
      <c r="O212" s="78">
        <f t="shared" ref="O212" si="967">O213+O214</f>
        <v>0</v>
      </c>
      <c r="P212" s="78">
        <f t="shared" si="965"/>
        <v>0</v>
      </c>
      <c r="Q212" s="78">
        <f t="shared" si="965"/>
        <v>0</v>
      </c>
      <c r="R212" s="78">
        <f t="shared" si="965"/>
        <v>0</v>
      </c>
      <c r="S212" s="79">
        <f t="shared" si="965"/>
        <v>0</v>
      </c>
      <c r="T212" s="237">
        <f t="shared" si="958"/>
        <v>0</v>
      </c>
      <c r="U212" s="77">
        <f t="shared" ref="U212:AE212" si="968">U213+U214</f>
        <v>0</v>
      </c>
      <c r="V212" s="61">
        <f t="shared" ref="V212" si="969">V213+V214</f>
        <v>0</v>
      </c>
      <c r="W212" s="79">
        <f t="shared" si="968"/>
        <v>0</v>
      </c>
      <c r="X212" s="301">
        <f t="shared" si="968"/>
        <v>0</v>
      </c>
      <c r="Y212" s="95">
        <f t="shared" si="968"/>
        <v>0</v>
      </c>
      <c r="Z212" s="78">
        <f t="shared" si="968"/>
        <v>0</v>
      </c>
      <c r="AA212" s="78">
        <f t="shared" ref="AA212" si="970">AA213+AA214</f>
        <v>0</v>
      </c>
      <c r="AB212" s="78">
        <f t="shared" si="968"/>
        <v>0</v>
      </c>
      <c r="AC212" s="78">
        <f t="shared" si="968"/>
        <v>0</v>
      </c>
      <c r="AD212" s="78">
        <f t="shared" si="968"/>
        <v>0</v>
      </c>
      <c r="AE212" s="79">
        <f t="shared" si="968"/>
        <v>0</v>
      </c>
      <c r="AF212" s="262">
        <f t="shared" si="960"/>
        <v>0</v>
      </c>
      <c r="AG212" s="315">
        <f t="shared" ref="AG212:AQ212" si="971">AG213+AG214</f>
        <v>0</v>
      </c>
      <c r="AH212" s="263">
        <f t="shared" ref="AH212" si="972">AH213+AH214</f>
        <v>0</v>
      </c>
      <c r="AI212" s="239">
        <f t="shared" si="971"/>
        <v>0</v>
      </c>
      <c r="AJ212" s="303">
        <f t="shared" si="971"/>
        <v>0</v>
      </c>
      <c r="AK212" s="240">
        <f t="shared" si="971"/>
        <v>0</v>
      </c>
      <c r="AL212" s="241">
        <f t="shared" si="971"/>
        <v>0</v>
      </c>
      <c r="AM212" s="241">
        <f t="shared" ref="AM212" si="973">AM213+AM214</f>
        <v>0</v>
      </c>
      <c r="AN212" s="241">
        <f t="shared" si="971"/>
        <v>0</v>
      </c>
      <c r="AO212" s="241">
        <f t="shared" si="971"/>
        <v>0</v>
      </c>
      <c r="AP212" s="241">
        <f t="shared" si="971"/>
        <v>0</v>
      </c>
      <c r="AQ212" s="239">
        <f t="shared" si="971"/>
        <v>0</v>
      </c>
      <c r="AR212" s="209"/>
      <c r="AS212" s="62"/>
      <c r="AT212" s="62"/>
      <c r="AU212" s="89"/>
      <c r="AV212" s="89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  <c r="DW212" s="190"/>
      <c r="DX212" s="190"/>
      <c r="DY212" s="190"/>
      <c r="DZ212" s="190"/>
      <c r="EA212" s="190"/>
      <c r="EB212" s="190"/>
      <c r="EC212" s="190"/>
      <c r="ED212" s="190"/>
      <c r="EE212" s="190"/>
      <c r="EF212" s="190"/>
    </row>
    <row r="213" spans="1:136" s="72" customFormat="1" ht="39.75" customHeight="1" x14ac:dyDescent="0.25">
      <c r="A213" s="220"/>
      <c r="B213" s="179"/>
      <c r="C213" s="179">
        <v>544</v>
      </c>
      <c r="D213" s="567" t="s">
        <v>68</v>
      </c>
      <c r="E213" s="567"/>
      <c r="F213" s="567"/>
      <c r="G213" s="568"/>
      <c r="H213" s="28">
        <f t="shared" si="955"/>
        <v>0</v>
      </c>
      <c r="I213" s="80"/>
      <c r="J213" s="94"/>
      <c r="K213" s="82"/>
      <c r="L213" s="302"/>
      <c r="M213" s="118"/>
      <c r="N213" s="81"/>
      <c r="O213" s="81"/>
      <c r="P213" s="81"/>
      <c r="Q213" s="81"/>
      <c r="R213" s="81"/>
      <c r="S213" s="82"/>
      <c r="T213" s="28">
        <f t="shared" si="958"/>
        <v>0</v>
      </c>
      <c r="U213" s="80"/>
      <c r="V213" s="94"/>
      <c r="W213" s="82"/>
      <c r="X213" s="302"/>
      <c r="Y213" s="118"/>
      <c r="Z213" s="81"/>
      <c r="AA213" s="81"/>
      <c r="AB213" s="81"/>
      <c r="AC213" s="81"/>
      <c r="AD213" s="81"/>
      <c r="AE213" s="82"/>
      <c r="AF213" s="109">
        <f t="shared" si="960"/>
        <v>0</v>
      </c>
      <c r="AG213" s="29">
        <f t="shared" ref="AG213" si="974">I213+U213</f>
        <v>0</v>
      </c>
      <c r="AH213" s="92">
        <f t="shared" ref="AH213:AH214" si="975">J213+V213</f>
        <v>0</v>
      </c>
      <c r="AI213" s="31">
        <f t="shared" ref="AI213:AI214" si="976">K213+W213</f>
        <v>0</v>
      </c>
      <c r="AJ213" s="326">
        <f t="shared" ref="AJ213:AJ214" si="977">L213+X213</f>
        <v>0</v>
      </c>
      <c r="AK213" s="290">
        <f t="shared" ref="AK213:AK214" si="978">M213+Y213</f>
        <v>0</v>
      </c>
      <c r="AL213" s="30">
        <f t="shared" ref="AL213:AL214" si="979">N213+Z213</f>
        <v>0</v>
      </c>
      <c r="AM213" s="30">
        <f t="shared" ref="AM213:AM214" si="980">O213+AA213</f>
        <v>0</v>
      </c>
      <c r="AN213" s="30">
        <f t="shared" ref="AN213:AN214" si="981">P213+AB213</f>
        <v>0</v>
      </c>
      <c r="AO213" s="30">
        <f t="shared" ref="AO213:AO214" si="982">Q213+AC213</f>
        <v>0</v>
      </c>
      <c r="AP213" s="30">
        <f t="shared" ref="AP213:AP214" si="983">R213+AD213</f>
        <v>0</v>
      </c>
      <c r="AQ213" s="31">
        <f t="shared" ref="AQ213:AQ214" si="984">S213+AE213</f>
        <v>0</v>
      </c>
      <c r="AR213" s="209"/>
      <c r="AS213" s="62"/>
      <c r="AT213" s="62"/>
      <c r="AU213" s="62"/>
      <c r="AV213" s="62"/>
      <c r="AW213" s="89"/>
      <c r="AX213" s="89"/>
      <c r="AY213" s="89"/>
      <c r="AZ213" s="89"/>
      <c r="BA213" s="89"/>
      <c r="BB213" s="89"/>
      <c r="BC213" s="89"/>
      <c r="BD213" s="89"/>
      <c r="BE213" s="89"/>
      <c r="BF213" s="89"/>
      <c r="BG213" s="89"/>
      <c r="BH213" s="89"/>
      <c r="BI213" s="89"/>
      <c r="BJ213" s="89"/>
      <c r="BK213" s="89"/>
      <c r="BL213" s="89"/>
      <c r="BM213" s="89"/>
      <c r="BN213" s="89"/>
      <c r="BO213" s="89"/>
      <c r="BP213" s="89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89"/>
      <c r="CQ213" s="89"/>
      <c r="CR213" s="89"/>
      <c r="CS213" s="89"/>
      <c r="CT213" s="89"/>
      <c r="CU213" s="89"/>
      <c r="CV213" s="89"/>
      <c r="CW213" s="89"/>
      <c r="CX213" s="89"/>
      <c r="CY213" s="89"/>
      <c r="CZ213" s="89"/>
      <c r="DA213" s="89"/>
      <c r="DB213" s="89"/>
      <c r="DC213" s="89"/>
      <c r="DD213" s="89"/>
      <c r="DE213" s="89"/>
      <c r="DF213" s="89"/>
      <c r="DG213" s="89"/>
      <c r="DH213" s="89"/>
      <c r="DI213" s="89"/>
      <c r="DJ213" s="89"/>
      <c r="DK213" s="89"/>
      <c r="DL213" s="89"/>
      <c r="DM213" s="89"/>
      <c r="DN213" s="89"/>
      <c r="DO213" s="89"/>
      <c r="DP213" s="89"/>
      <c r="DQ213" s="89"/>
      <c r="DR213" s="89"/>
      <c r="DS213" s="89"/>
      <c r="DT213" s="89"/>
      <c r="DU213" s="89"/>
      <c r="DV213" s="89"/>
      <c r="DW213" s="89"/>
      <c r="DX213" s="89"/>
      <c r="DY213" s="89"/>
      <c r="DZ213" s="89"/>
      <c r="EA213" s="89"/>
      <c r="EB213" s="89"/>
      <c r="EC213" s="89"/>
      <c r="ED213" s="89"/>
      <c r="EE213" s="89"/>
      <c r="EF213" s="89"/>
    </row>
    <row r="214" spans="1:136" s="72" customFormat="1" ht="34.5" customHeight="1" x14ac:dyDescent="0.25">
      <c r="A214" s="220"/>
      <c r="B214" s="179"/>
      <c r="C214" s="179">
        <v>545</v>
      </c>
      <c r="D214" s="567" t="s">
        <v>81</v>
      </c>
      <c r="E214" s="567"/>
      <c r="F214" s="567"/>
      <c r="G214" s="568"/>
      <c r="H214" s="28">
        <f t="shared" si="955"/>
        <v>0</v>
      </c>
      <c r="I214" s="80"/>
      <c r="J214" s="94"/>
      <c r="K214" s="82"/>
      <c r="L214" s="302"/>
      <c r="M214" s="118"/>
      <c r="N214" s="81"/>
      <c r="O214" s="81"/>
      <c r="P214" s="81"/>
      <c r="Q214" s="81"/>
      <c r="R214" s="81"/>
      <c r="S214" s="82"/>
      <c r="T214" s="28">
        <f t="shared" si="958"/>
        <v>0</v>
      </c>
      <c r="U214" s="80"/>
      <c r="V214" s="94"/>
      <c r="W214" s="82"/>
      <c r="X214" s="302"/>
      <c r="Y214" s="118"/>
      <c r="Z214" s="81"/>
      <c r="AA214" s="81"/>
      <c r="AB214" s="81"/>
      <c r="AC214" s="81"/>
      <c r="AD214" s="81"/>
      <c r="AE214" s="82"/>
      <c r="AF214" s="109">
        <f t="shared" si="960"/>
        <v>0</v>
      </c>
      <c r="AG214" s="29">
        <f>I214+U214</f>
        <v>0</v>
      </c>
      <c r="AH214" s="92">
        <f t="shared" si="975"/>
        <v>0</v>
      </c>
      <c r="AI214" s="31">
        <f t="shared" si="976"/>
        <v>0</v>
      </c>
      <c r="AJ214" s="326">
        <f t="shared" si="977"/>
        <v>0</v>
      </c>
      <c r="AK214" s="290">
        <f t="shared" si="978"/>
        <v>0</v>
      </c>
      <c r="AL214" s="30">
        <f t="shared" si="979"/>
        <v>0</v>
      </c>
      <c r="AM214" s="30">
        <f t="shared" si="980"/>
        <v>0</v>
      </c>
      <c r="AN214" s="30">
        <f t="shared" si="981"/>
        <v>0</v>
      </c>
      <c r="AO214" s="30">
        <f t="shared" si="982"/>
        <v>0</v>
      </c>
      <c r="AP214" s="30">
        <f t="shared" si="983"/>
        <v>0</v>
      </c>
      <c r="AQ214" s="31">
        <f t="shared" si="984"/>
        <v>0</v>
      </c>
      <c r="AR214" s="209"/>
      <c r="AS214" s="191"/>
      <c r="AT214" s="191"/>
      <c r="AU214" s="191"/>
      <c r="AV214" s="191"/>
      <c r="AW214" s="89"/>
      <c r="AX214" s="89"/>
      <c r="AY214" s="89"/>
      <c r="AZ214" s="89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</row>
    <row r="215" spans="1:136" s="62" customFormat="1" ht="35.25" customHeight="1" x14ac:dyDescent="0.25">
      <c r="A215" s="87"/>
      <c r="B215" s="87"/>
      <c r="C215" s="87"/>
      <c r="D215" s="88"/>
      <c r="E215" s="88"/>
      <c r="F215" s="88"/>
      <c r="G215" s="88"/>
      <c r="H215" s="91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1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1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206"/>
      <c r="AS215" s="438"/>
      <c r="AT215" s="438"/>
      <c r="AU215" s="438"/>
      <c r="AV215" s="438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  <c r="BK215" s="107"/>
      <c r="BL215" s="107"/>
      <c r="BM215" s="107"/>
      <c r="BN215" s="107"/>
      <c r="BO215" s="107"/>
    </row>
    <row r="216" spans="1:136" s="89" customFormat="1" ht="28.5" customHeight="1" x14ac:dyDescent="0.25">
      <c r="A216" s="62"/>
      <c r="B216" s="218"/>
      <c r="C216" s="218"/>
      <c r="D216" s="218"/>
      <c r="E216" s="88"/>
      <c r="F216" s="62"/>
      <c r="G216" s="247"/>
      <c r="H216" s="211"/>
      <c r="I216" s="264"/>
      <c r="J216" s="264"/>
      <c r="K216" s="264"/>
      <c r="L216" s="264"/>
      <c r="M216" s="92"/>
      <c r="N216" s="62"/>
      <c r="O216" s="62"/>
      <c r="P216" s="93"/>
      <c r="Q216" s="264"/>
      <c r="R216" s="264"/>
      <c r="S216" s="264"/>
      <c r="T216" s="211"/>
      <c r="U216" s="247"/>
      <c r="V216" s="247"/>
      <c r="W216" s="247"/>
      <c r="X216" s="247"/>
      <c r="Y216" s="92"/>
      <c r="Z216" s="62"/>
      <c r="AA216" s="62"/>
      <c r="AF216" s="428" t="s">
        <v>83</v>
      </c>
      <c r="AG216" s="631"/>
      <c r="AH216" s="631"/>
      <c r="AI216" s="631"/>
      <c r="AK216" s="92"/>
      <c r="AN216" s="93" t="s">
        <v>84</v>
      </c>
      <c r="AO216" s="631"/>
      <c r="AP216" s="631"/>
      <c r="AQ216" s="631"/>
      <c r="AR216" s="198"/>
      <c r="AS216" s="214"/>
      <c r="AT216" s="214"/>
      <c r="AU216" s="184"/>
      <c r="AV216" s="184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108"/>
      <c r="BJ216" s="108"/>
      <c r="BK216" s="108"/>
      <c r="BL216" s="108"/>
      <c r="BM216" s="108"/>
      <c r="BN216" s="108"/>
      <c r="BO216" s="108"/>
    </row>
    <row r="217" spans="1:136" s="62" customFormat="1" ht="15" customHeight="1" x14ac:dyDescent="0.25">
      <c r="A217" s="87"/>
      <c r="B217" s="87"/>
      <c r="C217" s="87"/>
      <c r="D217" s="219"/>
      <c r="E217" s="88"/>
      <c r="G217" s="247"/>
      <c r="H217" s="247"/>
      <c r="I217" s="630"/>
      <c r="J217" s="630"/>
      <c r="K217" s="630"/>
      <c r="L217" s="630"/>
      <c r="M217" s="92"/>
      <c r="P217" s="92"/>
      <c r="Q217" s="630"/>
      <c r="R217" s="630"/>
      <c r="S217" s="630"/>
      <c r="T217" s="247"/>
      <c r="U217" s="630"/>
      <c r="V217" s="630"/>
      <c r="W217" s="630"/>
      <c r="X217" s="630"/>
      <c r="Y217" s="92"/>
      <c r="AF217" s="247"/>
      <c r="AG217" s="632" t="s">
        <v>118</v>
      </c>
      <c r="AH217" s="632"/>
      <c r="AI217" s="632"/>
      <c r="AK217" s="92"/>
      <c r="AN217" s="92"/>
      <c r="AO217" s="632" t="s">
        <v>118</v>
      </c>
      <c r="AP217" s="632"/>
      <c r="AQ217" s="632"/>
      <c r="AR217" s="183"/>
      <c r="AS217" s="196"/>
      <c r="AT217" s="196"/>
      <c r="AU217" s="438"/>
      <c r="AV217" s="438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  <c r="BK217" s="107"/>
      <c r="BL217" s="107"/>
      <c r="BM217" s="107"/>
      <c r="BN217" s="107"/>
      <c r="BO217" s="107"/>
    </row>
    <row r="218" spans="1:136" s="16" customFormat="1" ht="28.5" hidden="1" customHeight="1" x14ac:dyDescent="0.3">
      <c r="A218" s="588" t="s">
        <v>64</v>
      </c>
      <c r="B218" s="588"/>
      <c r="C218" s="588"/>
      <c r="D218" s="625"/>
      <c r="E218" s="625"/>
      <c r="F218" s="625"/>
      <c r="G218" s="626"/>
      <c r="H218" s="15">
        <f>SUM(I218:S218)</f>
        <v>0</v>
      </c>
      <c r="I218" s="47">
        <f t="shared" ref="I218:AQ218" si="985">I219</f>
        <v>0</v>
      </c>
      <c r="J218" s="286">
        <f t="shared" si="985"/>
        <v>0</v>
      </c>
      <c r="K218" s="48">
        <f t="shared" si="985"/>
        <v>0</v>
      </c>
      <c r="L218" s="48">
        <f t="shared" si="985"/>
        <v>0</v>
      </c>
      <c r="M218" s="48">
        <f t="shared" si="985"/>
        <v>0</v>
      </c>
      <c r="N218" s="48">
        <f t="shared" si="985"/>
        <v>0</v>
      </c>
      <c r="O218" s="305">
        <f t="shared" si="985"/>
        <v>0</v>
      </c>
      <c r="P218" s="213"/>
      <c r="Q218" s="213"/>
      <c r="R218" s="213"/>
      <c r="S218" s="213"/>
      <c r="T218" s="15">
        <f>SUM(U218:AE218)</f>
        <v>0</v>
      </c>
      <c r="U218" s="47"/>
      <c r="V218" s="286"/>
      <c r="W218" s="215"/>
      <c r="X218" s="215"/>
      <c r="Y218" s="215"/>
      <c r="Z218" s="215"/>
      <c r="AA218" s="215"/>
      <c r="AB218" s="215"/>
      <c r="AC218" s="215"/>
      <c r="AD218" s="215"/>
      <c r="AE218" s="216"/>
      <c r="AF218" s="476">
        <f>SUM(AG218:AQ218)</f>
        <v>0</v>
      </c>
      <c r="AG218" s="217"/>
      <c r="AH218" s="292"/>
      <c r="AI218" s="215">
        <f t="shared" si="985"/>
        <v>0</v>
      </c>
      <c r="AJ218" s="215">
        <f t="shared" si="985"/>
        <v>0</v>
      </c>
      <c r="AK218" s="215">
        <f t="shared" si="985"/>
        <v>0</v>
      </c>
      <c r="AL218" s="215">
        <f t="shared" si="985"/>
        <v>0</v>
      </c>
      <c r="AM218" s="215">
        <f t="shared" si="985"/>
        <v>0</v>
      </c>
      <c r="AN218" s="215">
        <f t="shared" si="985"/>
        <v>0</v>
      </c>
      <c r="AO218" s="215">
        <f t="shared" si="985"/>
        <v>0</v>
      </c>
      <c r="AP218" s="215">
        <f t="shared" si="985"/>
        <v>0</v>
      </c>
      <c r="AQ218" s="216">
        <f t="shared" si="985"/>
        <v>0</v>
      </c>
      <c r="AR218" s="183"/>
      <c r="AS218" s="196"/>
      <c r="AT218" s="196"/>
      <c r="AU218" s="438"/>
      <c r="AV218" s="438"/>
      <c r="AW218" s="184"/>
      <c r="AX218" s="184"/>
      <c r="AY218" s="184"/>
      <c r="AZ218" s="184"/>
      <c r="BA218" s="184"/>
      <c r="BB218" s="184"/>
      <c r="BC218" s="184"/>
      <c r="BD218" s="184"/>
      <c r="BE218" s="184"/>
      <c r="BF218" s="184"/>
      <c r="BG218" s="184"/>
      <c r="BH218" s="184"/>
      <c r="BI218" s="184"/>
      <c r="BJ218" s="184"/>
      <c r="BK218" s="184"/>
      <c r="BL218" s="184"/>
      <c r="BM218" s="184"/>
      <c r="BN218" s="184"/>
      <c r="BO218" s="184"/>
      <c r="BP218" s="199"/>
      <c r="BQ218" s="199"/>
      <c r="BR218" s="199"/>
      <c r="BS218" s="199"/>
      <c r="BT218" s="199"/>
      <c r="BU218" s="199"/>
      <c r="BV218" s="199"/>
      <c r="BW218" s="199"/>
      <c r="BX218" s="199"/>
      <c r="BY218" s="199"/>
      <c r="BZ218" s="199"/>
      <c r="CA218" s="199"/>
      <c r="CB218" s="199"/>
      <c r="CC218" s="199"/>
      <c r="CD218" s="199"/>
      <c r="CE218" s="199"/>
      <c r="CF218" s="199"/>
      <c r="CG218" s="199"/>
      <c r="CH218" s="199"/>
      <c r="CI218" s="199"/>
      <c r="CJ218" s="199"/>
      <c r="CK218" s="199"/>
      <c r="CL218" s="199"/>
      <c r="CM218" s="199"/>
      <c r="CN218" s="199"/>
      <c r="CO218" s="199"/>
      <c r="CP218" s="199"/>
      <c r="CQ218" s="199"/>
      <c r="CR218" s="199"/>
      <c r="CS218" s="199"/>
      <c r="CT218" s="199"/>
      <c r="CU218" s="199"/>
      <c r="CV218" s="199"/>
      <c r="CW218" s="199"/>
      <c r="CX218" s="199"/>
      <c r="CY218" s="199"/>
      <c r="CZ218" s="199"/>
      <c r="DA218" s="199"/>
      <c r="DB218" s="199"/>
      <c r="DC218" s="199"/>
      <c r="DD218" s="199"/>
      <c r="DE218" s="199"/>
      <c r="DF218" s="199"/>
      <c r="DG218" s="199"/>
      <c r="DH218" s="199"/>
      <c r="DI218" s="199"/>
      <c r="DJ218" s="199"/>
      <c r="DK218" s="199"/>
      <c r="DL218" s="199"/>
      <c r="DM218" s="199"/>
      <c r="DN218" s="199"/>
      <c r="DO218" s="199"/>
      <c r="DP218" s="199"/>
      <c r="DQ218" s="199"/>
      <c r="DR218" s="199"/>
      <c r="DS218" s="199"/>
      <c r="DT218" s="199"/>
      <c r="DU218" s="199"/>
      <c r="DV218" s="199"/>
      <c r="DW218" s="199"/>
      <c r="DX218" s="199"/>
      <c r="DY218" s="199"/>
      <c r="DZ218" s="199"/>
      <c r="EA218" s="199"/>
      <c r="EB218" s="199"/>
      <c r="EC218" s="199"/>
      <c r="ED218" s="199"/>
      <c r="EE218" s="199"/>
      <c r="EF218" s="199"/>
    </row>
    <row r="219" spans="1:136" s="18" customFormat="1" ht="28.5" hidden="1" customHeight="1" x14ac:dyDescent="0.3">
      <c r="A219" s="589" t="s">
        <v>65</v>
      </c>
      <c r="B219" s="589"/>
      <c r="C219" s="589"/>
      <c r="D219" s="590"/>
      <c r="E219" s="590"/>
      <c r="F219" s="590"/>
      <c r="G219" s="591"/>
      <c r="H219" s="17">
        <f t="shared" ref="H219:H235" si="986">SUM(I219:S219)</f>
        <v>0</v>
      </c>
      <c r="I219" s="49">
        <f>I220+I232</f>
        <v>0</v>
      </c>
      <c r="J219" s="287">
        <f>J220+J232</f>
        <v>0</v>
      </c>
      <c r="K219" s="50">
        <f t="shared" ref="K219:N219" si="987">K220+K232</f>
        <v>0</v>
      </c>
      <c r="L219" s="50">
        <f t="shared" si="987"/>
        <v>0</v>
      </c>
      <c r="M219" s="50">
        <f t="shared" si="987"/>
        <v>0</v>
      </c>
      <c r="N219" s="50">
        <f t="shared" si="987"/>
        <v>0</v>
      </c>
      <c r="O219" s="306">
        <f t="shared" ref="O219" si="988">O220+O232</f>
        <v>0</v>
      </c>
      <c r="P219" s="213"/>
      <c r="Q219" s="213"/>
      <c r="R219" s="213"/>
      <c r="S219" s="213"/>
      <c r="T219" s="17">
        <f t="shared" ref="T219:T235" si="989">SUM(U219:AE219)</f>
        <v>0</v>
      </c>
      <c r="U219" s="49"/>
      <c r="V219" s="287"/>
      <c r="W219" s="50"/>
      <c r="X219" s="50"/>
      <c r="Y219" s="50"/>
      <c r="Z219" s="50"/>
      <c r="AA219" s="50"/>
      <c r="AB219" s="50"/>
      <c r="AC219" s="50"/>
      <c r="AD219" s="50"/>
      <c r="AE219" s="51"/>
      <c r="AF219" s="477">
        <f t="shared" ref="AF219:AF235" si="990">SUM(AG219:AQ219)</f>
        <v>0</v>
      </c>
      <c r="AG219" s="49"/>
      <c r="AH219" s="287"/>
      <c r="AI219" s="50">
        <f t="shared" ref="AI219:AQ219" si="991">AI220+AI232</f>
        <v>0</v>
      </c>
      <c r="AJ219" s="50">
        <f t="shared" si="991"/>
        <v>0</v>
      </c>
      <c r="AK219" s="50">
        <f t="shared" si="991"/>
        <v>0</v>
      </c>
      <c r="AL219" s="50">
        <f t="shared" si="991"/>
        <v>0</v>
      </c>
      <c r="AM219" s="50">
        <f t="shared" ref="AM219" si="992">AM220+AM232</f>
        <v>0</v>
      </c>
      <c r="AN219" s="50">
        <f t="shared" si="991"/>
        <v>0</v>
      </c>
      <c r="AO219" s="50">
        <f t="shared" si="991"/>
        <v>0</v>
      </c>
      <c r="AP219" s="50">
        <f t="shared" si="991"/>
        <v>0</v>
      </c>
      <c r="AQ219" s="51">
        <f t="shared" si="991"/>
        <v>0</v>
      </c>
      <c r="AR219" s="183"/>
      <c r="AS219" s="124"/>
      <c r="AT219" s="124"/>
      <c r="AU219" s="124"/>
      <c r="AV219" s="124"/>
      <c r="AW219" s="193"/>
      <c r="AX219" s="193"/>
      <c r="AY219" s="193"/>
      <c r="AZ219" s="193"/>
      <c r="BA219" s="193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3"/>
      <c r="BM219" s="193"/>
      <c r="BN219" s="193"/>
      <c r="BO219" s="193"/>
      <c r="BP219" s="200"/>
      <c r="BQ219" s="200"/>
      <c r="BR219" s="200"/>
      <c r="BS219" s="200"/>
      <c r="BT219" s="200"/>
      <c r="BU219" s="200"/>
      <c r="BV219" s="200"/>
      <c r="BW219" s="200"/>
      <c r="BX219" s="200"/>
      <c r="BY219" s="200"/>
      <c r="BZ219" s="200"/>
      <c r="CA219" s="200"/>
      <c r="CB219" s="200"/>
      <c r="CC219" s="200"/>
      <c r="CD219" s="200"/>
      <c r="CE219" s="200"/>
      <c r="CF219" s="200"/>
      <c r="CG219" s="200"/>
      <c r="CH219" s="200"/>
      <c r="CI219" s="200"/>
      <c r="CJ219" s="200"/>
      <c r="CK219" s="200"/>
      <c r="CL219" s="200"/>
      <c r="CM219" s="200"/>
      <c r="CN219" s="200"/>
      <c r="CO219" s="200"/>
      <c r="CP219" s="200"/>
      <c r="CQ219" s="200"/>
      <c r="CR219" s="200"/>
      <c r="CS219" s="200"/>
      <c r="CT219" s="200"/>
      <c r="CU219" s="200"/>
      <c r="CV219" s="200"/>
      <c r="CW219" s="200"/>
      <c r="CX219" s="200"/>
      <c r="CY219" s="200"/>
      <c r="CZ219" s="200"/>
      <c r="DA219" s="200"/>
      <c r="DB219" s="200"/>
      <c r="DC219" s="200"/>
      <c r="DD219" s="200"/>
      <c r="DE219" s="200"/>
      <c r="DF219" s="200"/>
      <c r="DG219" s="200"/>
      <c r="DH219" s="200"/>
      <c r="DI219" s="200"/>
      <c r="DJ219" s="200"/>
      <c r="DK219" s="200"/>
      <c r="DL219" s="200"/>
      <c r="DM219" s="200"/>
      <c r="DN219" s="200"/>
      <c r="DO219" s="200"/>
      <c r="DP219" s="200"/>
      <c r="DQ219" s="200"/>
      <c r="DR219" s="200"/>
      <c r="DS219" s="200"/>
      <c r="DT219" s="200"/>
      <c r="DU219" s="200"/>
      <c r="DV219" s="200"/>
      <c r="DW219" s="200"/>
      <c r="DX219" s="200"/>
      <c r="DY219" s="200"/>
      <c r="DZ219" s="200"/>
      <c r="EA219" s="200"/>
      <c r="EB219" s="200"/>
      <c r="EC219" s="200"/>
      <c r="ED219" s="200"/>
      <c r="EE219" s="200"/>
      <c r="EF219" s="200"/>
    </row>
    <row r="220" spans="1:136" s="18" customFormat="1" ht="15.75" hidden="1" customHeight="1" x14ac:dyDescent="0.3">
      <c r="A220" s="111">
        <v>3</v>
      </c>
      <c r="C220" s="37"/>
      <c r="D220" s="580" t="s">
        <v>16</v>
      </c>
      <c r="E220" s="580"/>
      <c r="F220" s="580"/>
      <c r="G220" s="581"/>
      <c r="H220" s="19">
        <f t="shared" si="986"/>
        <v>0</v>
      </c>
      <c r="I220" s="52">
        <f>I221+I225+I230</f>
        <v>0</v>
      </c>
      <c r="J220" s="288">
        <f>J221+J225+J230</f>
        <v>0</v>
      </c>
      <c r="K220" s="53">
        <f t="shared" ref="K220:N220" si="993">K221+K225+K230</f>
        <v>0</v>
      </c>
      <c r="L220" s="53">
        <f t="shared" si="993"/>
        <v>0</v>
      </c>
      <c r="M220" s="53">
        <f t="shared" si="993"/>
        <v>0</v>
      </c>
      <c r="N220" s="53">
        <f t="shared" si="993"/>
        <v>0</v>
      </c>
      <c r="O220" s="307">
        <f t="shared" ref="O220" si="994">O221+O225+O230</f>
        <v>0</v>
      </c>
      <c r="P220" s="213"/>
      <c r="Q220" s="213"/>
      <c r="R220" s="213"/>
      <c r="S220" s="213"/>
      <c r="T220" s="19">
        <f t="shared" si="989"/>
        <v>0</v>
      </c>
      <c r="U220" s="52"/>
      <c r="V220" s="288"/>
      <c r="W220" s="53"/>
      <c r="X220" s="53"/>
      <c r="Y220" s="53"/>
      <c r="Z220" s="53"/>
      <c r="AA220" s="53"/>
      <c r="AB220" s="53"/>
      <c r="AC220" s="53"/>
      <c r="AD220" s="53"/>
      <c r="AE220" s="54"/>
      <c r="AF220" s="478">
        <f t="shared" si="990"/>
        <v>0</v>
      </c>
      <c r="AG220" s="52"/>
      <c r="AH220" s="288"/>
      <c r="AI220" s="53">
        <f t="shared" ref="AI220:AQ220" si="995">AI221+AI225+AI230</f>
        <v>0</v>
      </c>
      <c r="AJ220" s="53">
        <f t="shared" si="995"/>
        <v>0</v>
      </c>
      <c r="AK220" s="53">
        <f t="shared" si="995"/>
        <v>0</v>
      </c>
      <c r="AL220" s="53">
        <f t="shared" si="995"/>
        <v>0</v>
      </c>
      <c r="AM220" s="53">
        <f t="shared" ref="AM220" si="996">AM221+AM225+AM230</f>
        <v>0</v>
      </c>
      <c r="AN220" s="53">
        <f t="shared" si="995"/>
        <v>0</v>
      </c>
      <c r="AO220" s="53">
        <f t="shared" si="995"/>
        <v>0</v>
      </c>
      <c r="AP220" s="53">
        <f t="shared" si="995"/>
        <v>0</v>
      </c>
      <c r="AQ220" s="54">
        <f t="shared" si="995"/>
        <v>0</v>
      </c>
      <c r="AR220" s="183"/>
      <c r="AS220" s="108"/>
      <c r="AT220" s="108"/>
      <c r="AU220" s="108"/>
      <c r="AV220" s="108"/>
      <c r="AW220" s="193"/>
      <c r="AX220" s="193"/>
      <c r="AY220" s="193"/>
      <c r="AZ220" s="193"/>
      <c r="BA220" s="193"/>
      <c r="BB220" s="193"/>
      <c r="BC220" s="193"/>
      <c r="BD220" s="193"/>
      <c r="BE220" s="193"/>
      <c r="BF220" s="193"/>
      <c r="BG220" s="193"/>
      <c r="BH220" s="193"/>
      <c r="BI220" s="193"/>
      <c r="BJ220" s="193"/>
      <c r="BK220" s="193"/>
      <c r="BL220" s="193"/>
      <c r="BM220" s="193"/>
      <c r="BN220" s="193"/>
      <c r="BO220" s="193"/>
      <c r="BP220" s="200"/>
      <c r="BQ220" s="200"/>
      <c r="BR220" s="200"/>
      <c r="BS220" s="200"/>
      <c r="BT220" s="200"/>
      <c r="BU220" s="200"/>
      <c r="BV220" s="200"/>
      <c r="BW220" s="200"/>
      <c r="BX220" s="200"/>
      <c r="BY220" s="200"/>
      <c r="BZ220" s="200"/>
      <c r="CA220" s="200"/>
      <c r="CB220" s="200"/>
      <c r="CC220" s="200"/>
      <c r="CD220" s="200"/>
      <c r="CE220" s="200"/>
      <c r="CF220" s="200"/>
      <c r="CG220" s="200"/>
      <c r="CH220" s="200"/>
      <c r="CI220" s="200"/>
      <c r="CJ220" s="200"/>
      <c r="CK220" s="200"/>
      <c r="CL220" s="200"/>
      <c r="CM220" s="200"/>
      <c r="CN220" s="200"/>
      <c r="CO220" s="200"/>
      <c r="CP220" s="200"/>
      <c r="CQ220" s="200"/>
      <c r="CR220" s="200"/>
      <c r="CS220" s="200"/>
      <c r="CT220" s="200"/>
      <c r="CU220" s="200"/>
      <c r="CV220" s="200"/>
      <c r="CW220" s="200"/>
      <c r="CX220" s="200"/>
      <c r="CY220" s="200"/>
      <c r="CZ220" s="200"/>
      <c r="DA220" s="200"/>
      <c r="DB220" s="200"/>
      <c r="DC220" s="200"/>
      <c r="DD220" s="200"/>
      <c r="DE220" s="200"/>
      <c r="DF220" s="200"/>
      <c r="DG220" s="200"/>
      <c r="DH220" s="200"/>
      <c r="DI220" s="200"/>
      <c r="DJ220" s="200"/>
      <c r="DK220" s="200"/>
      <c r="DL220" s="200"/>
      <c r="DM220" s="200"/>
      <c r="DN220" s="200"/>
      <c r="DO220" s="200"/>
      <c r="DP220" s="200"/>
      <c r="DQ220" s="200"/>
      <c r="DR220" s="200"/>
      <c r="DS220" s="200"/>
      <c r="DT220" s="200"/>
      <c r="DU220" s="200"/>
      <c r="DV220" s="200"/>
      <c r="DW220" s="200"/>
      <c r="DX220" s="200"/>
      <c r="DY220" s="200"/>
      <c r="DZ220" s="200"/>
      <c r="EA220" s="200"/>
      <c r="EB220" s="200"/>
      <c r="EC220" s="200"/>
      <c r="ED220" s="200"/>
      <c r="EE220" s="200"/>
      <c r="EF220" s="200"/>
    </row>
    <row r="221" spans="1:136" s="21" customFormat="1" ht="15.75" hidden="1" customHeight="1" x14ac:dyDescent="0.3">
      <c r="A221" s="582">
        <v>31</v>
      </c>
      <c r="B221" s="582"/>
      <c r="C221" s="35"/>
      <c r="D221" s="583" t="s">
        <v>0</v>
      </c>
      <c r="E221" s="583"/>
      <c r="F221" s="583"/>
      <c r="G221" s="581"/>
      <c r="H221" s="19">
        <f t="shared" si="986"/>
        <v>0</v>
      </c>
      <c r="I221" s="52">
        <f>SUM(I222:I224)</f>
        <v>0</v>
      </c>
      <c r="J221" s="288">
        <f>SUM(J222:J224)</f>
        <v>0</v>
      </c>
      <c r="K221" s="53">
        <f t="shared" ref="K221:N221" si="997">SUM(K222:K224)</f>
        <v>0</v>
      </c>
      <c r="L221" s="53">
        <f t="shared" si="997"/>
        <v>0</v>
      </c>
      <c r="M221" s="53">
        <f t="shared" si="997"/>
        <v>0</v>
      </c>
      <c r="N221" s="53">
        <f t="shared" si="997"/>
        <v>0</v>
      </c>
      <c r="O221" s="307">
        <f t="shared" ref="O221" si="998">SUM(O222:O224)</f>
        <v>0</v>
      </c>
      <c r="P221" s="213"/>
      <c r="Q221" s="213"/>
      <c r="R221" s="213"/>
      <c r="S221" s="213"/>
      <c r="T221" s="19">
        <f t="shared" si="989"/>
        <v>0</v>
      </c>
      <c r="U221" s="52"/>
      <c r="V221" s="288"/>
      <c r="W221" s="53"/>
      <c r="X221" s="53"/>
      <c r="Y221" s="53"/>
      <c r="Z221" s="53"/>
      <c r="AA221" s="53"/>
      <c r="AB221" s="53"/>
      <c r="AC221" s="53"/>
      <c r="AD221" s="53"/>
      <c r="AE221" s="54"/>
      <c r="AF221" s="478">
        <f t="shared" si="990"/>
        <v>0</v>
      </c>
      <c r="AG221" s="52"/>
      <c r="AH221" s="288"/>
      <c r="AI221" s="53">
        <f t="shared" ref="AI221:AQ221" si="999">SUM(AI222:AI224)</f>
        <v>0</v>
      </c>
      <c r="AJ221" s="53">
        <f t="shared" si="999"/>
        <v>0</v>
      </c>
      <c r="AK221" s="53">
        <f t="shared" si="999"/>
        <v>0</v>
      </c>
      <c r="AL221" s="53">
        <f t="shared" si="999"/>
        <v>0</v>
      </c>
      <c r="AM221" s="53">
        <f t="shared" ref="AM221" si="1000">SUM(AM222:AM224)</f>
        <v>0</v>
      </c>
      <c r="AN221" s="53">
        <f t="shared" si="999"/>
        <v>0</v>
      </c>
      <c r="AO221" s="53">
        <f t="shared" si="999"/>
        <v>0</v>
      </c>
      <c r="AP221" s="53">
        <f t="shared" si="999"/>
        <v>0</v>
      </c>
      <c r="AQ221" s="54">
        <f t="shared" si="999"/>
        <v>0</v>
      </c>
      <c r="AR221" s="183"/>
      <c r="AS221" s="108"/>
      <c r="AT221" s="108"/>
      <c r="AU221" s="108"/>
      <c r="AV221" s="108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201"/>
      <c r="BQ221" s="201"/>
      <c r="BR221" s="201"/>
      <c r="BS221" s="201"/>
      <c r="BT221" s="201"/>
      <c r="BU221" s="201"/>
      <c r="BV221" s="201"/>
      <c r="BW221" s="201"/>
      <c r="BX221" s="201"/>
      <c r="BY221" s="201"/>
      <c r="BZ221" s="201"/>
      <c r="CA221" s="201"/>
      <c r="CB221" s="201"/>
      <c r="CC221" s="201"/>
      <c r="CD221" s="201"/>
      <c r="CE221" s="201"/>
      <c r="CF221" s="201"/>
      <c r="CG221" s="201"/>
      <c r="CH221" s="201"/>
      <c r="CI221" s="201"/>
      <c r="CJ221" s="201"/>
      <c r="CK221" s="201"/>
      <c r="CL221" s="201"/>
      <c r="CM221" s="201"/>
      <c r="CN221" s="201"/>
      <c r="CO221" s="201"/>
      <c r="CP221" s="201"/>
      <c r="CQ221" s="201"/>
      <c r="CR221" s="201"/>
      <c r="CS221" s="201"/>
      <c r="CT221" s="201"/>
      <c r="CU221" s="201"/>
      <c r="CV221" s="201"/>
      <c r="CW221" s="201"/>
      <c r="CX221" s="201"/>
      <c r="CY221" s="201"/>
      <c r="CZ221" s="201"/>
      <c r="DA221" s="201"/>
      <c r="DB221" s="201"/>
      <c r="DC221" s="201"/>
      <c r="DD221" s="201"/>
      <c r="DE221" s="201"/>
      <c r="DF221" s="201"/>
      <c r="DG221" s="201"/>
      <c r="DH221" s="201"/>
      <c r="DI221" s="201"/>
      <c r="DJ221" s="201"/>
      <c r="DK221" s="201"/>
      <c r="DL221" s="201"/>
      <c r="DM221" s="201"/>
      <c r="DN221" s="201"/>
      <c r="DO221" s="201"/>
      <c r="DP221" s="201"/>
      <c r="DQ221" s="201"/>
      <c r="DR221" s="201"/>
      <c r="DS221" s="201"/>
      <c r="DT221" s="201"/>
      <c r="DU221" s="201"/>
      <c r="DV221" s="201"/>
      <c r="DW221" s="201"/>
      <c r="DX221" s="201"/>
      <c r="DY221" s="201"/>
      <c r="DZ221" s="201"/>
      <c r="EA221" s="201"/>
      <c r="EB221" s="201"/>
      <c r="EC221" s="201"/>
      <c r="ED221" s="201"/>
      <c r="EE221" s="201"/>
      <c r="EF221" s="201"/>
    </row>
    <row r="222" spans="1:136" s="24" customFormat="1" ht="15.75" hidden="1" customHeight="1" x14ac:dyDescent="0.3">
      <c r="A222" s="578">
        <v>311</v>
      </c>
      <c r="B222" s="578"/>
      <c r="C222" s="578"/>
      <c r="D222" s="579" t="s">
        <v>1</v>
      </c>
      <c r="E222" s="579"/>
      <c r="F222" s="579"/>
      <c r="G222" s="584"/>
      <c r="H222" s="22">
        <f t="shared" si="986"/>
        <v>0</v>
      </c>
      <c r="I222" s="55"/>
      <c r="J222" s="289"/>
      <c r="K222" s="56"/>
      <c r="L222" s="56"/>
      <c r="M222" s="56"/>
      <c r="N222" s="56"/>
      <c r="O222" s="308"/>
      <c r="P222" s="213"/>
      <c r="Q222" s="213"/>
      <c r="R222" s="213"/>
      <c r="S222" s="213"/>
      <c r="T222" s="23">
        <f t="shared" si="989"/>
        <v>0</v>
      </c>
      <c r="U222" s="55"/>
      <c r="V222" s="289"/>
      <c r="W222" s="56"/>
      <c r="X222" s="56"/>
      <c r="Y222" s="56"/>
      <c r="Z222" s="56"/>
      <c r="AA222" s="56"/>
      <c r="AB222" s="56"/>
      <c r="AC222" s="56"/>
      <c r="AD222" s="56"/>
      <c r="AE222" s="57"/>
      <c r="AF222" s="479">
        <f t="shared" si="990"/>
        <v>0</v>
      </c>
      <c r="AG222" s="55"/>
      <c r="AH222" s="289"/>
      <c r="AI222" s="56"/>
      <c r="AJ222" s="56"/>
      <c r="AK222" s="56"/>
      <c r="AL222" s="56"/>
      <c r="AM222" s="56"/>
      <c r="AN222" s="56"/>
      <c r="AO222" s="56"/>
      <c r="AP222" s="56"/>
      <c r="AQ222" s="57"/>
      <c r="AR222" s="183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  <c r="BI222" s="108"/>
      <c r="BJ222" s="108"/>
      <c r="BK222" s="108"/>
      <c r="BL222" s="108"/>
      <c r="BM222" s="108"/>
      <c r="BN222" s="108"/>
      <c r="BO222" s="108"/>
      <c r="BP222" s="197"/>
      <c r="BQ222" s="197"/>
      <c r="BR222" s="197"/>
      <c r="BS222" s="197"/>
      <c r="BT222" s="197"/>
      <c r="BU222" s="197"/>
      <c r="BV222" s="197"/>
      <c r="BW222" s="197"/>
      <c r="BX222" s="197"/>
      <c r="BY222" s="197"/>
      <c r="BZ222" s="197"/>
      <c r="CA222" s="197"/>
      <c r="CB222" s="197"/>
      <c r="CC222" s="197"/>
      <c r="CD222" s="197"/>
      <c r="CE222" s="197"/>
      <c r="CF222" s="197"/>
      <c r="CG222" s="197"/>
      <c r="CH222" s="197"/>
      <c r="CI222" s="197"/>
      <c r="CJ222" s="197"/>
      <c r="CK222" s="197"/>
      <c r="CL222" s="197"/>
      <c r="CM222" s="197"/>
      <c r="CN222" s="197"/>
      <c r="CO222" s="197"/>
      <c r="CP222" s="197"/>
      <c r="CQ222" s="197"/>
      <c r="CR222" s="197"/>
      <c r="CS222" s="197"/>
      <c r="CT222" s="197"/>
      <c r="CU222" s="197"/>
      <c r="CV222" s="197"/>
      <c r="CW222" s="197"/>
      <c r="CX222" s="197"/>
      <c r="CY222" s="197"/>
      <c r="CZ222" s="197"/>
      <c r="DA222" s="197"/>
      <c r="DB222" s="197"/>
      <c r="DC222" s="197"/>
      <c r="DD222" s="197"/>
      <c r="DE222" s="197"/>
      <c r="DF222" s="197"/>
      <c r="DG222" s="197"/>
      <c r="DH222" s="197"/>
      <c r="DI222" s="197"/>
      <c r="DJ222" s="197"/>
      <c r="DK222" s="197"/>
      <c r="DL222" s="197"/>
      <c r="DM222" s="197"/>
      <c r="DN222" s="197"/>
      <c r="DO222" s="197"/>
      <c r="DP222" s="197"/>
      <c r="DQ222" s="197"/>
      <c r="DR222" s="197"/>
      <c r="DS222" s="197"/>
      <c r="DT222" s="197"/>
      <c r="DU222" s="197"/>
      <c r="DV222" s="197"/>
      <c r="DW222" s="197"/>
      <c r="DX222" s="197"/>
      <c r="DY222" s="197"/>
      <c r="DZ222" s="197"/>
      <c r="EA222" s="197"/>
      <c r="EB222" s="197"/>
      <c r="EC222" s="197"/>
      <c r="ED222" s="197"/>
      <c r="EE222" s="197"/>
      <c r="EF222" s="197"/>
    </row>
    <row r="223" spans="1:136" s="24" customFormat="1" ht="15.75" hidden="1" customHeight="1" x14ac:dyDescent="0.3">
      <c r="A223" s="578">
        <v>312</v>
      </c>
      <c r="B223" s="578"/>
      <c r="C223" s="578"/>
      <c r="D223" s="579" t="s">
        <v>2</v>
      </c>
      <c r="E223" s="579"/>
      <c r="F223" s="579"/>
      <c r="G223" s="584"/>
      <c r="H223" s="22">
        <f t="shared" si="986"/>
        <v>0</v>
      </c>
      <c r="I223" s="55"/>
      <c r="J223" s="289"/>
      <c r="K223" s="56"/>
      <c r="L223" s="56"/>
      <c r="M223" s="56"/>
      <c r="N223" s="56"/>
      <c r="O223" s="308"/>
      <c r="P223" s="213"/>
      <c r="Q223" s="213"/>
      <c r="R223" s="213"/>
      <c r="S223" s="213"/>
      <c r="T223" s="23">
        <f t="shared" si="989"/>
        <v>0</v>
      </c>
      <c r="U223" s="55"/>
      <c r="V223" s="289"/>
      <c r="W223" s="56"/>
      <c r="X223" s="56"/>
      <c r="Y223" s="56"/>
      <c r="Z223" s="56"/>
      <c r="AA223" s="56"/>
      <c r="AB223" s="56"/>
      <c r="AC223" s="56"/>
      <c r="AD223" s="56"/>
      <c r="AE223" s="57"/>
      <c r="AF223" s="479">
        <f t="shared" si="990"/>
        <v>0</v>
      </c>
      <c r="AG223" s="55"/>
      <c r="AH223" s="289"/>
      <c r="AI223" s="56"/>
      <c r="AJ223" s="56"/>
      <c r="AK223" s="56"/>
      <c r="AL223" s="56"/>
      <c r="AM223" s="56"/>
      <c r="AN223" s="56"/>
      <c r="AO223" s="56"/>
      <c r="AP223" s="56"/>
      <c r="AQ223" s="57"/>
      <c r="AR223" s="183"/>
      <c r="AS223" s="124"/>
      <c r="AT223" s="124"/>
      <c r="AU223" s="124"/>
      <c r="AV223" s="124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8"/>
      <c r="BN223" s="108"/>
      <c r="BO223" s="108"/>
      <c r="BP223" s="197"/>
      <c r="BQ223" s="197"/>
      <c r="BR223" s="197"/>
      <c r="BS223" s="197"/>
      <c r="BT223" s="197"/>
      <c r="BU223" s="197"/>
      <c r="BV223" s="197"/>
      <c r="BW223" s="197"/>
      <c r="BX223" s="197"/>
      <c r="BY223" s="197"/>
      <c r="BZ223" s="197"/>
      <c r="CA223" s="197"/>
      <c r="CB223" s="197"/>
      <c r="CC223" s="197"/>
      <c r="CD223" s="197"/>
      <c r="CE223" s="197"/>
      <c r="CF223" s="197"/>
      <c r="CG223" s="197"/>
      <c r="CH223" s="197"/>
      <c r="CI223" s="197"/>
      <c r="CJ223" s="197"/>
      <c r="CK223" s="197"/>
      <c r="CL223" s="197"/>
      <c r="CM223" s="197"/>
      <c r="CN223" s="197"/>
      <c r="CO223" s="197"/>
      <c r="CP223" s="197"/>
      <c r="CQ223" s="197"/>
      <c r="CR223" s="197"/>
      <c r="CS223" s="197"/>
      <c r="CT223" s="197"/>
      <c r="CU223" s="197"/>
      <c r="CV223" s="197"/>
      <c r="CW223" s="197"/>
      <c r="CX223" s="197"/>
      <c r="CY223" s="197"/>
      <c r="CZ223" s="197"/>
      <c r="DA223" s="197"/>
      <c r="DB223" s="197"/>
      <c r="DC223" s="197"/>
      <c r="DD223" s="197"/>
      <c r="DE223" s="197"/>
      <c r="DF223" s="197"/>
      <c r="DG223" s="197"/>
      <c r="DH223" s="197"/>
      <c r="DI223" s="197"/>
      <c r="DJ223" s="197"/>
      <c r="DK223" s="197"/>
      <c r="DL223" s="197"/>
      <c r="DM223" s="197"/>
      <c r="DN223" s="197"/>
      <c r="DO223" s="197"/>
      <c r="DP223" s="197"/>
      <c r="DQ223" s="197"/>
      <c r="DR223" s="197"/>
      <c r="DS223" s="197"/>
      <c r="DT223" s="197"/>
      <c r="DU223" s="197"/>
      <c r="DV223" s="197"/>
      <c r="DW223" s="197"/>
      <c r="DX223" s="197"/>
      <c r="DY223" s="197"/>
      <c r="DZ223" s="197"/>
      <c r="EA223" s="197"/>
      <c r="EB223" s="197"/>
      <c r="EC223" s="197"/>
      <c r="ED223" s="197"/>
      <c r="EE223" s="197"/>
      <c r="EF223" s="197"/>
    </row>
    <row r="224" spans="1:136" s="24" customFormat="1" ht="15.75" hidden="1" customHeight="1" x14ac:dyDescent="0.3">
      <c r="A224" s="578">
        <v>313</v>
      </c>
      <c r="B224" s="578"/>
      <c r="C224" s="578"/>
      <c r="D224" s="579" t="s">
        <v>3</v>
      </c>
      <c r="E224" s="579"/>
      <c r="F224" s="579"/>
      <c r="G224" s="584"/>
      <c r="H224" s="22">
        <f t="shared" si="986"/>
        <v>0</v>
      </c>
      <c r="I224" s="55"/>
      <c r="J224" s="289"/>
      <c r="K224" s="56"/>
      <c r="L224" s="56"/>
      <c r="M224" s="56"/>
      <c r="N224" s="56"/>
      <c r="O224" s="308"/>
      <c r="P224" s="213"/>
      <c r="Q224" s="213"/>
      <c r="R224" s="213"/>
      <c r="S224" s="213"/>
      <c r="T224" s="23">
        <f t="shared" si="989"/>
        <v>0</v>
      </c>
      <c r="U224" s="55"/>
      <c r="V224" s="289"/>
      <c r="W224" s="56"/>
      <c r="X224" s="56"/>
      <c r="Y224" s="56"/>
      <c r="Z224" s="56"/>
      <c r="AA224" s="56"/>
      <c r="AB224" s="56"/>
      <c r="AC224" s="56"/>
      <c r="AD224" s="56"/>
      <c r="AE224" s="57"/>
      <c r="AF224" s="479">
        <f t="shared" si="990"/>
        <v>0</v>
      </c>
      <c r="AG224" s="55"/>
      <c r="AH224" s="289"/>
      <c r="AI224" s="56"/>
      <c r="AJ224" s="56"/>
      <c r="AK224" s="56"/>
      <c r="AL224" s="56"/>
      <c r="AM224" s="56"/>
      <c r="AN224" s="56"/>
      <c r="AO224" s="56"/>
      <c r="AP224" s="56"/>
      <c r="AQ224" s="57"/>
      <c r="AR224" s="183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197"/>
      <c r="BQ224" s="197"/>
      <c r="BR224" s="197"/>
      <c r="BS224" s="197"/>
      <c r="BT224" s="197"/>
      <c r="BU224" s="197"/>
      <c r="BV224" s="197"/>
      <c r="BW224" s="197"/>
      <c r="BX224" s="197"/>
      <c r="BY224" s="197"/>
      <c r="BZ224" s="197"/>
      <c r="CA224" s="197"/>
      <c r="CB224" s="197"/>
      <c r="CC224" s="197"/>
      <c r="CD224" s="197"/>
      <c r="CE224" s="197"/>
      <c r="CF224" s="197"/>
      <c r="CG224" s="197"/>
      <c r="CH224" s="197"/>
      <c r="CI224" s="197"/>
      <c r="CJ224" s="197"/>
      <c r="CK224" s="197"/>
      <c r="CL224" s="197"/>
      <c r="CM224" s="197"/>
      <c r="CN224" s="197"/>
      <c r="CO224" s="197"/>
      <c r="CP224" s="197"/>
      <c r="CQ224" s="197"/>
      <c r="CR224" s="197"/>
      <c r="CS224" s="197"/>
      <c r="CT224" s="197"/>
      <c r="CU224" s="197"/>
      <c r="CV224" s="197"/>
      <c r="CW224" s="197"/>
      <c r="CX224" s="197"/>
      <c r="CY224" s="197"/>
      <c r="CZ224" s="197"/>
      <c r="DA224" s="197"/>
      <c r="DB224" s="197"/>
      <c r="DC224" s="197"/>
      <c r="DD224" s="197"/>
      <c r="DE224" s="197"/>
      <c r="DF224" s="197"/>
      <c r="DG224" s="197"/>
      <c r="DH224" s="197"/>
      <c r="DI224" s="197"/>
      <c r="DJ224" s="197"/>
      <c r="DK224" s="197"/>
      <c r="DL224" s="197"/>
      <c r="DM224" s="197"/>
      <c r="DN224" s="197"/>
      <c r="DO224" s="197"/>
      <c r="DP224" s="197"/>
      <c r="DQ224" s="197"/>
      <c r="DR224" s="197"/>
      <c r="DS224" s="197"/>
      <c r="DT224" s="197"/>
      <c r="DU224" s="197"/>
      <c r="DV224" s="197"/>
      <c r="DW224" s="197"/>
      <c r="DX224" s="197"/>
      <c r="DY224" s="197"/>
      <c r="DZ224" s="197"/>
      <c r="EA224" s="197"/>
      <c r="EB224" s="197"/>
      <c r="EC224" s="197"/>
      <c r="ED224" s="197"/>
      <c r="EE224" s="197"/>
      <c r="EF224" s="197"/>
    </row>
    <row r="225" spans="1:136" s="21" customFormat="1" ht="15.75" hidden="1" customHeight="1" x14ac:dyDescent="0.3">
      <c r="A225" s="582">
        <v>32</v>
      </c>
      <c r="B225" s="582"/>
      <c r="C225" s="35"/>
      <c r="D225" s="583" t="s">
        <v>4</v>
      </c>
      <c r="E225" s="583"/>
      <c r="F225" s="583"/>
      <c r="G225" s="581"/>
      <c r="H225" s="19">
        <f t="shared" si="986"/>
        <v>0</v>
      </c>
      <c r="I225" s="52">
        <f>SUM(I226:I229)</f>
        <v>0</v>
      </c>
      <c r="J225" s="288">
        <f>SUM(J226:J229)</f>
        <v>0</v>
      </c>
      <c r="K225" s="53">
        <f t="shared" ref="K225:N225" si="1001">SUM(K226:K229)</f>
        <v>0</v>
      </c>
      <c r="L225" s="53">
        <f t="shared" si="1001"/>
        <v>0</v>
      </c>
      <c r="M225" s="53">
        <f t="shared" si="1001"/>
        <v>0</v>
      </c>
      <c r="N225" s="53">
        <f t="shared" si="1001"/>
        <v>0</v>
      </c>
      <c r="O225" s="307">
        <f t="shared" ref="O225" si="1002">SUM(O226:O229)</f>
        <v>0</v>
      </c>
      <c r="P225" s="213"/>
      <c r="Q225" s="213"/>
      <c r="R225" s="213"/>
      <c r="S225" s="213"/>
      <c r="T225" s="19">
        <f t="shared" si="989"/>
        <v>0</v>
      </c>
      <c r="U225" s="52"/>
      <c r="V225" s="288"/>
      <c r="W225" s="53"/>
      <c r="X225" s="53"/>
      <c r="Y225" s="53"/>
      <c r="Z225" s="53"/>
      <c r="AA225" s="53"/>
      <c r="AB225" s="53"/>
      <c r="AC225" s="53"/>
      <c r="AD225" s="53"/>
      <c r="AE225" s="54"/>
      <c r="AF225" s="478">
        <f t="shared" si="990"/>
        <v>0</v>
      </c>
      <c r="AG225" s="52"/>
      <c r="AH225" s="288"/>
      <c r="AI225" s="53">
        <f t="shared" ref="AI225:AQ225" si="1003">SUM(AI226:AI229)</f>
        <v>0</v>
      </c>
      <c r="AJ225" s="53">
        <f t="shared" si="1003"/>
        <v>0</v>
      </c>
      <c r="AK225" s="53">
        <f t="shared" si="1003"/>
        <v>0</v>
      </c>
      <c r="AL225" s="53">
        <f t="shared" si="1003"/>
        <v>0</v>
      </c>
      <c r="AM225" s="53">
        <f t="shared" ref="AM225" si="1004">SUM(AM226:AM229)</f>
        <v>0</v>
      </c>
      <c r="AN225" s="53">
        <f t="shared" si="1003"/>
        <v>0</v>
      </c>
      <c r="AO225" s="53">
        <f t="shared" si="1003"/>
        <v>0</v>
      </c>
      <c r="AP225" s="53">
        <f t="shared" si="1003"/>
        <v>0</v>
      </c>
      <c r="AQ225" s="54">
        <f t="shared" si="1003"/>
        <v>0</v>
      </c>
      <c r="AR225" s="183"/>
      <c r="AS225" s="108"/>
      <c r="AT225" s="108"/>
      <c r="AU225" s="108"/>
      <c r="AV225" s="108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201"/>
      <c r="BQ225" s="201"/>
      <c r="BR225" s="201"/>
      <c r="BS225" s="201"/>
      <c r="BT225" s="201"/>
      <c r="BU225" s="201"/>
      <c r="BV225" s="201"/>
      <c r="BW225" s="201"/>
      <c r="BX225" s="201"/>
      <c r="BY225" s="201"/>
      <c r="BZ225" s="201"/>
      <c r="CA225" s="201"/>
      <c r="CB225" s="201"/>
      <c r="CC225" s="201"/>
      <c r="CD225" s="201"/>
      <c r="CE225" s="201"/>
      <c r="CF225" s="201"/>
      <c r="CG225" s="201"/>
      <c r="CH225" s="201"/>
      <c r="CI225" s="201"/>
      <c r="CJ225" s="201"/>
      <c r="CK225" s="201"/>
      <c r="CL225" s="201"/>
      <c r="CM225" s="201"/>
      <c r="CN225" s="201"/>
      <c r="CO225" s="201"/>
      <c r="CP225" s="201"/>
      <c r="CQ225" s="201"/>
      <c r="CR225" s="201"/>
      <c r="CS225" s="201"/>
      <c r="CT225" s="201"/>
      <c r="CU225" s="201"/>
      <c r="CV225" s="201"/>
      <c r="CW225" s="201"/>
      <c r="CX225" s="201"/>
      <c r="CY225" s="201"/>
      <c r="CZ225" s="201"/>
      <c r="DA225" s="201"/>
      <c r="DB225" s="201"/>
      <c r="DC225" s="201"/>
      <c r="DD225" s="201"/>
      <c r="DE225" s="201"/>
      <c r="DF225" s="201"/>
      <c r="DG225" s="201"/>
      <c r="DH225" s="201"/>
      <c r="DI225" s="201"/>
      <c r="DJ225" s="201"/>
      <c r="DK225" s="201"/>
      <c r="DL225" s="201"/>
      <c r="DM225" s="201"/>
      <c r="DN225" s="201"/>
      <c r="DO225" s="201"/>
      <c r="DP225" s="201"/>
      <c r="DQ225" s="201"/>
      <c r="DR225" s="201"/>
      <c r="DS225" s="201"/>
      <c r="DT225" s="201"/>
      <c r="DU225" s="201"/>
      <c r="DV225" s="201"/>
      <c r="DW225" s="201"/>
      <c r="DX225" s="201"/>
      <c r="DY225" s="201"/>
      <c r="DZ225" s="201"/>
      <c r="EA225" s="201"/>
      <c r="EB225" s="201"/>
      <c r="EC225" s="201"/>
      <c r="ED225" s="201"/>
      <c r="EE225" s="201"/>
      <c r="EF225" s="201"/>
    </row>
    <row r="226" spans="1:136" s="24" customFormat="1" ht="15.75" hidden="1" customHeight="1" x14ac:dyDescent="0.3">
      <c r="A226" s="578">
        <v>321</v>
      </c>
      <c r="B226" s="578"/>
      <c r="C226" s="578"/>
      <c r="D226" s="579" t="s">
        <v>5</v>
      </c>
      <c r="E226" s="579"/>
      <c r="F226" s="579"/>
      <c r="G226" s="584"/>
      <c r="H226" s="22">
        <f t="shared" si="986"/>
        <v>0</v>
      </c>
      <c r="I226" s="55"/>
      <c r="J226" s="289"/>
      <c r="K226" s="56"/>
      <c r="L226" s="56"/>
      <c r="M226" s="56"/>
      <c r="N226" s="56"/>
      <c r="O226" s="308"/>
      <c r="P226" s="213"/>
      <c r="Q226" s="213"/>
      <c r="R226" s="213"/>
      <c r="S226" s="213"/>
      <c r="T226" s="23">
        <f t="shared" si="989"/>
        <v>0</v>
      </c>
      <c r="U226" s="55"/>
      <c r="V226" s="289"/>
      <c r="W226" s="56"/>
      <c r="X226" s="56"/>
      <c r="Y226" s="56"/>
      <c r="Z226" s="56"/>
      <c r="AA226" s="56"/>
      <c r="AB226" s="56"/>
      <c r="AC226" s="56"/>
      <c r="AD226" s="56"/>
      <c r="AE226" s="57"/>
      <c r="AF226" s="479">
        <f t="shared" si="990"/>
        <v>0</v>
      </c>
      <c r="AG226" s="55"/>
      <c r="AH226" s="289"/>
      <c r="AI226" s="56"/>
      <c r="AJ226" s="56"/>
      <c r="AK226" s="56"/>
      <c r="AL226" s="56"/>
      <c r="AM226" s="56"/>
      <c r="AN226" s="56"/>
      <c r="AO226" s="56"/>
      <c r="AP226" s="56"/>
      <c r="AQ226" s="57"/>
      <c r="AR226" s="183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97"/>
      <c r="BQ226" s="197"/>
      <c r="BR226" s="197"/>
      <c r="BS226" s="197"/>
      <c r="BT226" s="197"/>
      <c r="BU226" s="197"/>
      <c r="BV226" s="197"/>
      <c r="BW226" s="197"/>
      <c r="BX226" s="197"/>
      <c r="BY226" s="197"/>
      <c r="BZ226" s="197"/>
      <c r="CA226" s="197"/>
      <c r="CB226" s="197"/>
      <c r="CC226" s="197"/>
      <c r="CD226" s="197"/>
      <c r="CE226" s="197"/>
      <c r="CF226" s="197"/>
      <c r="CG226" s="197"/>
      <c r="CH226" s="197"/>
      <c r="CI226" s="197"/>
      <c r="CJ226" s="197"/>
      <c r="CK226" s="197"/>
      <c r="CL226" s="197"/>
      <c r="CM226" s="197"/>
      <c r="CN226" s="197"/>
      <c r="CO226" s="197"/>
      <c r="CP226" s="197"/>
      <c r="CQ226" s="197"/>
      <c r="CR226" s="197"/>
      <c r="CS226" s="197"/>
      <c r="CT226" s="197"/>
      <c r="CU226" s="197"/>
      <c r="CV226" s="197"/>
      <c r="CW226" s="197"/>
      <c r="CX226" s="197"/>
      <c r="CY226" s="197"/>
      <c r="CZ226" s="197"/>
      <c r="DA226" s="197"/>
      <c r="DB226" s="197"/>
      <c r="DC226" s="197"/>
      <c r="DD226" s="197"/>
      <c r="DE226" s="197"/>
      <c r="DF226" s="197"/>
      <c r="DG226" s="197"/>
      <c r="DH226" s="197"/>
      <c r="DI226" s="197"/>
      <c r="DJ226" s="197"/>
      <c r="DK226" s="197"/>
      <c r="DL226" s="197"/>
      <c r="DM226" s="197"/>
      <c r="DN226" s="197"/>
      <c r="DO226" s="197"/>
      <c r="DP226" s="197"/>
      <c r="DQ226" s="197"/>
      <c r="DR226" s="197"/>
      <c r="DS226" s="197"/>
      <c r="DT226" s="197"/>
      <c r="DU226" s="197"/>
      <c r="DV226" s="197"/>
      <c r="DW226" s="197"/>
      <c r="DX226" s="197"/>
      <c r="DY226" s="197"/>
      <c r="DZ226" s="197"/>
      <c r="EA226" s="197"/>
      <c r="EB226" s="197"/>
      <c r="EC226" s="197"/>
      <c r="ED226" s="197"/>
      <c r="EE226" s="197"/>
      <c r="EF226" s="197"/>
    </row>
    <row r="227" spans="1:136" s="24" customFormat="1" ht="15.75" hidden="1" customHeight="1" x14ac:dyDescent="0.3">
      <c r="A227" s="578">
        <v>322</v>
      </c>
      <c r="B227" s="578"/>
      <c r="C227" s="578"/>
      <c r="D227" s="579" t="s">
        <v>6</v>
      </c>
      <c r="E227" s="579"/>
      <c r="F227" s="579"/>
      <c r="G227" s="584"/>
      <c r="H227" s="22">
        <f t="shared" si="986"/>
        <v>0</v>
      </c>
      <c r="I227" s="55"/>
      <c r="J227" s="289"/>
      <c r="K227" s="56"/>
      <c r="L227" s="56"/>
      <c r="M227" s="56"/>
      <c r="N227" s="56"/>
      <c r="O227" s="308"/>
      <c r="P227" s="213"/>
      <c r="Q227" s="213"/>
      <c r="R227" s="213"/>
      <c r="S227" s="213"/>
      <c r="T227" s="23">
        <f t="shared" si="989"/>
        <v>0</v>
      </c>
      <c r="U227" s="55"/>
      <c r="V227" s="289"/>
      <c r="W227" s="56"/>
      <c r="X227" s="56"/>
      <c r="Y227" s="56"/>
      <c r="Z227" s="56"/>
      <c r="AA227" s="56"/>
      <c r="AB227" s="56"/>
      <c r="AC227" s="56"/>
      <c r="AD227" s="56"/>
      <c r="AE227" s="57"/>
      <c r="AF227" s="479">
        <f t="shared" si="990"/>
        <v>0</v>
      </c>
      <c r="AG227" s="55"/>
      <c r="AH227" s="289"/>
      <c r="AI227" s="56"/>
      <c r="AJ227" s="56"/>
      <c r="AK227" s="56"/>
      <c r="AL227" s="56"/>
      <c r="AM227" s="56"/>
      <c r="AN227" s="56"/>
      <c r="AO227" s="56"/>
      <c r="AP227" s="56"/>
      <c r="AQ227" s="57"/>
      <c r="AR227" s="183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97"/>
      <c r="BQ227" s="197"/>
      <c r="BR227" s="197"/>
      <c r="BS227" s="197"/>
      <c r="BT227" s="197"/>
      <c r="BU227" s="197"/>
      <c r="BV227" s="197"/>
      <c r="BW227" s="197"/>
      <c r="BX227" s="197"/>
      <c r="BY227" s="197"/>
      <c r="BZ227" s="197"/>
      <c r="CA227" s="197"/>
      <c r="CB227" s="197"/>
      <c r="CC227" s="197"/>
      <c r="CD227" s="197"/>
      <c r="CE227" s="197"/>
      <c r="CF227" s="197"/>
      <c r="CG227" s="197"/>
      <c r="CH227" s="197"/>
      <c r="CI227" s="197"/>
      <c r="CJ227" s="197"/>
      <c r="CK227" s="197"/>
      <c r="CL227" s="197"/>
      <c r="CM227" s="197"/>
      <c r="CN227" s="197"/>
      <c r="CO227" s="197"/>
      <c r="CP227" s="197"/>
      <c r="CQ227" s="197"/>
      <c r="CR227" s="197"/>
      <c r="CS227" s="197"/>
      <c r="CT227" s="197"/>
      <c r="CU227" s="197"/>
      <c r="CV227" s="197"/>
      <c r="CW227" s="197"/>
      <c r="CX227" s="197"/>
      <c r="CY227" s="197"/>
      <c r="CZ227" s="197"/>
      <c r="DA227" s="197"/>
      <c r="DB227" s="197"/>
      <c r="DC227" s="197"/>
      <c r="DD227" s="197"/>
      <c r="DE227" s="197"/>
      <c r="DF227" s="197"/>
      <c r="DG227" s="197"/>
      <c r="DH227" s="197"/>
      <c r="DI227" s="197"/>
      <c r="DJ227" s="197"/>
      <c r="DK227" s="197"/>
      <c r="DL227" s="197"/>
      <c r="DM227" s="197"/>
      <c r="DN227" s="197"/>
      <c r="DO227" s="197"/>
      <c r="DP227" s="197"/>
      <c r="DQ227" s="197"/>
      <c r="DR227" s="197"/>
      <c r="DS227" s="197"/>
      <c r="DT227" s="197"/>
      <c r="DU227" s="197"/>
      <c r="DV227" s="197"/>
      <c r="DW227" s="197"/>
      <c r="DX227" s="197"/>
      <c r="DY227" s="197"/>
      <c r="DZ227" s="197"/>
      <c r="EA227" s="197"/>
      <c r="EB227" s="197"/>
      <c r="EC227" s="197"/>
      <c r="ED227" s="197"/>
      <c r="EE227" s="197"/>
      <c r="EF227" s="197"/>
    </row>
    <row r="228" spans="1:136" s="24" customFormat="1" ht="15.75" hidden="1" customHeight="1" x14ac:dyDescent="0.3">
      <c r="A228" s="578">
        <v>323</v>
      </c>
      <c r="B228" s="578"/>
      <c r="C228" s="578"/>
      <c r="D228" s="579" t="s">
        <v>7</v>
      </c>
      <c r="E228" s="579"/>
      <c r="F228" s="579"/>
      <c r="G228" s="584"/>
      <c r="H228" s="22">
        <f t="shared" si="986"/>
        <v>0</v>
      </c>
      <c r="I228" s="55"/>
      <c r="J228" s="289"/>
      <c r="K228" s="56"/>
      <c r="L228" s="56"/>
      <c r="M228" s="56"/>
      <c r="N228" s="56"/>
      <c r="O228" s="308"/>
      <c r="P228" s="213"/>
      <c r="Q228" s="213"/>
      <c r="R228" s="213"/>
      <c r="S228" s="213"/>
      <c r="T228" s="23">
        <f t="shared" si="989"/>
        <v>0</v>
      </c>
      <c r="U228" s="55"/>
      <c r="V228" s="289"/>
      <c r="W228" s="56"/>
      <c r="X228" s="56"/>
      <c r="Y228" s="56"/>
      <c r="Z228" s="56"/>
      <c r="AA228" s="56"/>
      <c r="AB228" s="56"/>
      <c r="AC228" s="56"/>
      <c r="AD228" s="56"/>
      <c r="AE228" s="57"/>
      <c r="AF228" s="479">
        <f t="shared" si="990"/>
        <v>0</v>
      </c>
      <c r="AG228" s="55"/>
      <c r="AH228" s="289"/>
      <c r="AI228" s="56"/>
      <c r="AJ228" s="56"/>
      <c r="AK228" s="56"/>
      <c r="AL228" s="56"/>
      <c r="AM228" s="56"/>
      <c r="AN228" s="56"/>
      <c r="AO228" s="56"/>
      <c r="AP228" s="56"/>
      <c r="AQ228" s="57"/>
      <c r="AR228" s="183"/>
      <c r="AS228" s="124"/>
      <c r="AT228" s="124"/>
      <c r="AU228" s="124"/>
      <c r="AV228" s="124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97"/>
      <c r="BQ228" s="197"/>
      <c r="BR228" s="197"/>
      <c r="BS228" s="197"/>
      <c r="BT228" s="197"/>
      <c r="BU228" s="197"/>
      <c r="BV228" s="197"/>
      <c r="BW228" s="197"/>
      <c r="BX228" s="197"/>
      <c r="BY228" s="197"/>
      <c r="BZ228" s="197"/>
      <c r="CA228" s="197"/>
      <c r="CB228" s="197"/>
      <c r="CC228" s="197"/>
      <c r="CD228" s="197"/>
      <c r="CE228" s="197"/>
      <c r="CF228" s="197"/>
      <c r="CG228" s="197"/>
      <c r="CH228" s="197"/>
      <c r="CI228" s="197"/>
      <c r="CJ228" s="197"/>
      <c r="CK228" s="197"/>
      <c r="CL228" s="197"/>
      <c r="CM228" s="197"/>
      <c r="CN228" s="197"/>
      <c r="CO228" s="197"/>
      <c r="CP228" s="197"/>
      <c r="CQ228" s="197"/>
      <c r="CR228" s="197"/>
      <c r="CS228" s="197"/>
      <c r="CT228" s="197"/>
      <c r="CU228" s="197"/>
      <c r="CV228" s="197"/>
      <c r="CW228" s="197"/>
      <c r="CX228" s="197"/>
      <c r="CY228" s="197"/>
      <c r="CZ228" s="197"/>
      <c r="DA228" s="197"/>
      <c r="DB228" s="197"/>
      <c r="DC228" s="197"/>
      <c r="DD228" s="197"/>
      <c r="DE228" s="197"/>
      <c r="DF228" s="197"/>
      <c r="DG228" s="197"/>
      <c r="DH228" s="197"/>
      <c r="DI228" s="197"/>
      <c r="DJ228" s="197"/>
      <c r="DK228" s="197"/>
      <c r="DL228" s="197"/>
      <c r="DM228" s="197"/>
      <c r="DN228" s="197"/>
      <c r="DO228" s="197"/>
      <c r="DP228" s="197"/>
      <c r="DQ228" s="197"/>
      <c r="DR228" s="197"/>
      <c r="DS228" s="197"/>
      <c r="DT228" s="197"/>
      <c r="DU228" s="197"/>
      <c r="DV228" s="197"/>
      <c r="DW228" s="197"/>
      <c r="DX228" s="197"/>
      <c r="DY228" s="197"/>
      <c r="DZ228" s="197"/>
      <c r="EA228" s="197"/>
      <c r="EB228" s="197"/>
      <c r="EC228" s="197"/>
      <c r="ED228" s="197"/>
      <c r="EE228" s="197"/>
      <c r="EF228" s="197"/>
    </row>
    <row r="229" spans="1:136" s="24" customFormat="1" ht="15.75" hidden="1" customHeight="1" x14ac:dyDescent="0.3">
      <c r="A229" s="578">
        <v>329</v>
      </c>
      <c r="B229" s="578"/>
      <c r="C229" s="578"/>
      <c r="D229" s="579" t="s">
        <v>8</v>
      </c>
      <c r="E229" s="579"/>
      <c r="F229" s="579"/>
      <c r="G229" s="584"/>
      <c r="H229" s="22">
        <f t="shared" si="986"/>
        <v>0</v>
      </c>
      <c r="I229" s="55"/>
      <c r="J229" s="289"/>
      <c r="K229" s="56"/>
      <c r="L229" s="56"/>
      <c r="M229" s="56"/>
      <c r="N229" s="56"/>
      <c r="O229" s="308"/>
      <c r="P229" s="213"/>
      <c r="Q229" s="213"/>
      <c r="R229" s="213"/>
      <c r="S229" s="213"/>
      <c r="T229" s="23">
        <f t="shared" si="989"/>
        <v>0</v>
      </c>
      <c r="U229" s="55"/>
      <c r="V229" s="289"/>
      <c r="W229" s="56"/>
      <c r="X229" s="56"/>
      <c r="Y229" s="56"/>
      <c r="Z229" s="56"/>
      <c r="AA229" s="56"/>
      <c r="AB229" s="56"/>
      <c r="AC229" s="56"/>
      <c r="AD229" s="56"/>
      <c r="AE229" s="57"/>
      <c r="AF229" s="479">
        <f t="shared" si="990"/>
        <v>0</v>
      </c>
      <c r="AG229" s="55"/>
      <c r="AH229" s="289"/>
      <c r="AI229" s="56"/>
      <c r="AJ229" s="56"/>
      <c r="AK229" s="56"/>
      <c r="AL229" s="56"/>
      <c r="AM229" s="56"/>
      <c r="AN229" s="56"/>
      <c r="AO229" s="56"/>
      <c r="AP229" s="56"/>
      <c r="AQ229" s="57"/>
      <c r="AR229" s="183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197"/>
      <c r="BQ229" s="197"/>
      <c r="BR229" s="197"/>
      <c r="BS229" s="197"/>
      <c r="BT229" s="197"/>
      <c r="BU229" s="197"/>
      <c r="BV229" s="197"/>
      <c r="BW229" s="197"/>
      <c r="BX229" s="197"/>
      <c r="BY229" s="197"/>
      <c r="BZ229" s="197"/>
      <c r="CA229" s="197"/>
      <c r="CB229" s="197"/>
      <c r="CC229" s="197"/>
      <c r="CD229" s="197"/>
      <c r="CE229" s="197"/>
      <c r="CF229" s="197"/>
      <c r="CG229" s="197"/>
      <c r="CH229" s="197"/>
      <c r="CI229" s="197"/>
      <c r="CJ229" s="197"/>
      <c r="CK229" s="197"/>
      <c r="CL229" s="197"/>
      <c r="CM229" s="197"/>
      <c r="CN229" s="197"/>
      <c r="CO229" s="197"/>
      <c r="CP229" s="197"/>
      <c r="CQ229" s="197"/>
      <c r="CR229" s="197"/>
      <c r="CS229" s="197"/>
      <c r="CT229" s="197"/>
      <c r="CU229" s="197"/>
      <c r="CV229" s="197"/>
      <c r="CW229" s="197"/>
      <c r="CX229" s="197"/>
      <c r="CY229" s="197"/>
      <c r="CZ229" s="197"/>
      <c r="DA229" s="197"/>
      <c r="DB229" s="197"/>
      <c r="DC229" s="197"/>
      <c r="DD229" s="197"/>
      <c r="DE229" s="197"/>
      <c r="DF229" s="197"/>
      <c r="DG229" s="197"/>
      <c r="DH229" s="197"/>
      <c r="DI229" s="197"/>
      <c r="DJ229" s="197"/>
      <c r="DK229" s="197"/>
      <c r="DL229" s="197"/>
      <c r="DM229" s="197"/>
      <c r="DN229" s="197"/>
      <c r="DO229" s="197"/>
      <c r="DP229" s="197"/>
      <c r="DQ229" s="197"/>
      <c r="DR229" s="197"/>
      <c r="DS229" s="197"/>
      <c r="DT229" s="197"/>
      <c r="DU229" s="197"/>
      <c r="DV229" s="197"/>
      <c r="DW229" s="197"/>
      <c r="DX229" s="197"/>
      <c r="DY229" s="197"/>
      <c r="DZ229" s="197"/>
      <c r="EA229" s="197"/>
      <c r="EB229" s="197"/>
      <c r="EC229" s="197"/>
      <c r="ED229" s="197"/>
      <c r="EE229" s="197"/>
      <c r="EF229" s="197"/>
    </row>
    <row r="230" spans="1:136" s="21" customFormat="1" ht="15.75" hidden="1" customHeight="1" x14ac:dyDescent="0.3">
      <c r="A230" s="582">
        <v>34</v>
      </c>
      <c r="B230" s="582"/>
      <c r="C230" s="35"/>
      <c r="D230" s="583" t="s">
        <v>9</v>
      </c>
      <c r="E230" s="583"/>
      <c r="F230" s="583"/>
      <c r="G230" s="581"/>
      <c r="H230" s="19">
        <f t="shared" si="986"/>
        <v>0</v>
      </c>
      <c r="I230" s="52">
        <f>I231</f>
        <v>0</v>
      </c>
      <c r="J230" s="288">
        <f>J231</f>
        <v>0</v>
      </c>
      <c r="K230" s="53">
        <f t="shared" ref="K230:AQ230" si="1005">K231</f>
        <v>0</v>
      </c>
      <c r="L230" s="53">
        <f t="shared" si="1005"/>
        <v>0</v>
      </c>
      <c r="M230" s="53">
        <f t="shared" si="1005"/>
        <v>0</v>
      </c>
      <c r="N230" s="53">
        <f t="shared" si="1005"/>
        <v>0</v>
      </c>
      <c r="O230" s="307">
        <f t="shared" si="1005"/>
        <v>0</v>
      </c>
      <c r="P230" s="213"/>
      <c r="Q230" s="213"/>
      <c r="R230" s="213"/>
      <c r="S230" s="213"/>
      <c r="T230" s="19">
        <f t="shared" si="989"/>
        <v>0</v>
      </c>
      <c r="U230" s="52"/>
      <c r="V230" s="288"/>
      <c r="W230" s="53"/>
      <c r="X230" s="53"/>
      <c r="Y230" s="53"/>
      <c r="Z230" s="53"/>
      <c r="AA230" s="53"/>
      <c r="AB230" s="53"/>
      <c r="AC230" s="53"/>
      <c r="AD230" s="53"/>
      <c r="AE230" s="54"/>
      <c r="AF230" s="478">
        <f t="shared" si="990"/>
        <v>0</v>
      </c>
      <c r="AG230" s="52"/>
      <c r="AH230" s="288"/>
      <c r="AI230" s="53">
        <f t="shared" si="1005"/>
        <v>0</v>
      </c>
      <c r="AJ230" s="53">
        <f t="shared" si="1005"/>
        <v>0</v>
      </c>
      <c r="AK230" s="53">
        <f t="shared" si="1005"/>
        <v>0</v>
      </c>
      <c r="AL230" s="53">
        <f t="shared" si="1005"/>
        <v>0</v>
      </c>
      <c r="AM230" s="53">
        <f t="shared" si="1005"/>
        <v>0</v>
      </c>
      <c r="AN230" s="53">
        <f t="shared" si="1005"/>
        <v>0</v>
      </c>
      <c r="AO230" s="53">
        <f t="shared" si="1005"/>
        <v>0</v>
      </c>
      <c r="AP230" s="53">
        <f t="shared" si="1005"/>
        <v>0</v>
      </c>
      <c r="AQ230" s="54">
        <f t="shared" si="1005"/>
        <v>0</v>
      </c>
      <c r="AR230" s="183"/>
      <c r="AS230" s="196"/>
      <c r="AT230" s="196"/>
      <c r="AU230" s="438"/>
      <c r="AV230" s="438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201"/>
      <c r="BQ230" s="201"/>
      <c r="BR230" s="201"/>
      <c r="BS230" s="201"/>
      <c r="BT230" s="201"/>
      <c r="BU230" s="201"/>
      <c r="BV230" s="201"/>
      <c r="BW230" s="201"/>
      <c r="BX230" s="201"/>
      <c r="BY230" s="201"/>
      <c r="BZ230" s="201"/>
      <c r="CA230" s="201"/>
      <c r="CB230" s="201"/>
      <c r="CC230" s="201"/>
      <c r="CD230" s="201"/>
      <c r="CE230" s="201"/>
      <c r="CF230" s="201"/>
      <c r="CG230" s="201"/>
      <c r="CH230" s="201"/>
      <c r="CI230" s="201"/>
      <c r="CJ230" s="201"/>
      <c r="CK230" s="201"/>
      <c r="CL230" s="201"/>
      <c r="CM230" s="201"/>
      <c r="CN230" s="201"/>
      <c r="CO230" s="201"/>
      <c r="CP230" s="201"/>
      <c r="CQ230" s="201"/>
      <c r="CR230" s="201"/>
      <c r="CS230" s="201"/>
      <c r="CT230" s="201"/>
      <c r="CU230" s="201"/>
      <c r="CV230" s="201"/>
      <c r="CW230" s="201"/>
      <c r="CX230" s="201"/>
      <c r="CY230" s="201"/>
      <c r="CZ230" s="201"/>
      <c r="DA230" s="201"/>
      <c r="DB230" s="201"/>
      <c r="DC230" s="201"/>
      <c r="DD230" s="201"/>
      <c r="DE230" s="201"/>
      <c r="DF230" s="201"/>
      <c r="DG230" s="201"/>
      <c r="DH230" s="201"/>
      <c r="DI230" s="201"/>
      <c r="DJ230" s="201"/>
      <c r="DK230" s="201"/>
      <c r="DL230" s="201"/>
      <c r="DM230" s="201"/>
      <c r="DN230" s="201"/>
      <c r="DO230" s="201"/>
      <c r="DP230" s="201"/>
      <c r="DQ230" s="201"/>
      <c r="DR230" s="201"/>
      <c r="DS230" s="201"/>
      <c r="DT230" s="201"/>
      <c r="DU230" s="201"/>
      <c r="DV230" s="201"/>
      <c r="DW230" s="201"/>
      <c r="DX230" s="201"/>
      <c r="DY230" s="201"/>
      <c r="DZ230" s="201"/>
      <c r="EA230" s="201"/>
      <c r="EB230" s="201"/>
      <c r="EC230" s="201"/>
      <c r="ED230" s="201"/>
      <c r="EE230" s="201"/>
      <c r="EF230" s="201"/>
    </row>
    <row r="231" spans="1:136" s="24" customFormat="1" ht="15.75" hidden="1" customHeight="1" x14ac:dyDescent="0.3">
      <c r="A231" s="578">
        <v>343</v>
      </c>
      <c r="B231" s="578"/>
      <c r="C231" s="578"/>
      <c r="D231" s="579" t="s">
        <v>10</v>
      </c>
      <c r="E231" s="579"/>
      <c r="F231" s="579"/>
      <c r="G231" s="584"/>
      <c r="H231" s="22">
        <f t="shared" si="986"/>
        <v>0</v>
      </c>
      <c r="I231" s="55"/>
      <c r="J231" s="289"/>
      <c r="K231" s="56"/>
      <c r="L231" s="56"/>
      <c r="M231" s="56"/>
      <c r="N231" s="56"/>
      <c r="O231" s="308"/>
      <c r="P231" s="213"/>
      <c r="Q231" s="213"/>
      <c r="R231" s="213"/>
      <c r="S231" s="213"/>
      <c r="T231" s="23">
        <f t="shared" si="989"/>
        <v>0</v>
      </c>
      <c r="U231" s="55"/>
      <c r="V231" s="289"/>
      <c r="W231" s="56"/>
      <c r="X231" s="56"/>
      <c r="Y231" s="56"/>
      <c r="Z231" s="56"/>
      <c r="AA231" s="56"/>
      <c r="AB231" s="56"/>
      <c r="AC231" s="56"/>
      <c r="AD231" s="56"/>
      <c r="AE231" s="57"/>
      <c r="AF231" s="479">
        <f t="shared" si="990"/>
        <v>0</v>
      </c>
      <c r="AG231" s="55"/>
      <c r="AH231" s="289"/>
      <c r="AI231" s="56"/>
      <c r="AJ231" s="56"/>
      <c r="AK231" s="56"/>
      <c r="AL231" s="56"/>
      <c r="AM231" s="56"/>
      <c r="AN231" s="56"/>
      <c r="AO231" s="56"/>
      <c r="AP231" s="56"/>
      <c r="AQ231" s="57"/>
      <c r="AR231" s="183"/>
      <c r="AS231" s="124"/>
      <c r="AT231" s="124"/>
      <c r="AU231" s="124"/>
      <c r="AV231" s="124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8"/>
      <c r="BN231" s="108"/>
      <c r="BO231" s="108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  <c r="EC231" s="197"/>
      <c r="ED231" s="197"/>
      <c r="EE231" s="197"/>
      <c r="EF231" s="197"/>
    </row>
    <row r="232" spans="1:136" s="18" customFormat="1" ht="15.75" hidden="1" customHeight="1" x14ac:dyDescent="0.3">
      <c r="A232" s="44">
        <v>4</v>
      </c>
      <c r="B232" s="38"/>
      <c r="C232" s="38"/>
      <c r="D232" s="580" t="s">
        <v>17</v>
      </c>
      <c r="E232" s="580"/>
      <c r="F232" s="580"/>
      <c r="G232" s="581"/>
      <c r="H232" s="19">
        <f t="shared" si="986"/>
        <v>0</v>
      </c>
      <c r="I232" s="52">
        <f>I233</f>
        <v>0</v>
      </c>
      <c r="J232" s="288">
        <f>J233</f>
        <v>0</v>
      </c>
      <c r="K232" s="53">
        <f t="shared" ref="K232:AQ232" si="1006">K233</f>
        <v>0</v>
      </c>
      <c r="L232" s="53">
        <f t="shared" si="1006"/>
        <v>0</v>
      </c>
      <c r="M232" s="53">
        <f t="shared" si="1006"/>
        <v>0</v>
      </c>
      <c r="N232" s="53">
        <f t="shared" si="1006"/>
        <v>0</v>
      </c>
      <c r="O232" s="307">
        <f t="shared" si="1006"/>
        <v>0</v>
      </c>
      <c r="P232" s="213"/>
      <c r="Q232" s="213"/>
      <c r="R232" s="213"/>
      <c r="S232" s="213"/>
      <c r="T232" s="19">
        <f t="shared" si="989"/>
        <v>0</v>
      </c>
      <c r="U232" s="52"/>
      <c r="V232" s="288"/>
      <c r="W232" s="53"/>
      <c r="X232" s="53"/>
      <c r="Y232" s="53"/>
      <c r="Z232" s="53"/>
      <c r="AA232" s="53"/>
      <c r="AB232" s="53"/>
      <c r="AC232" s="53"/>
      <c r="AD232" s="53"/>
      <c r="AE232" s="54"/>
      <c r="AF232" s="478">
        <f t="shared" si="990"/>
        <v>0</v>
      </c>
      <c r="AG232" s="52"/>
      <c r="AH232" s="288"/>
      <c r="AI232" s="53">
        <f t="shared" si="1006"/>
        <v>0</v>
      </c>
      <c r="AJ232" s="53">
        <f t="shared" si="1006"/>
        <v>0</v>
      </c>
      <c r="AK232" s="53">
        <f t="shared" si="1006"/>
        <v>0</v>
      </c>
      <c r="AL232" s="53">
        <f t="shared" si="1006"/>
        <v>0</v>
      </c>
      <c r="AM232" s="53">
        <f t="shared" si="1006"/>
        <v>0</v>
      </c>
      <c r="AN232" s="53">
        <f t="shared" si="1006"/>
        <v>0</v>
      </c>
      <c r="AO232" s="53">
        <f t="shared" si="1006"/>
        <v>0</v>
      </c>
      <c r="AP232" s="53">
        <f>AP233</f>
        <v>0</v>
      </c>
      <c r="AQ232" s="54">
        <f t="shared" si="1006"/>
        <v>0</v>
      </c>
      <c r="AR232" s="183"/>
      <c r="AS232" s="108"/>
      <c r="AT232" s="108"/>
      <c r="AU232" s="108"/>
      <c r="AV232" s="108"/>
      <c r="AW232" s="193"/>
      <c r="AX232" s="193"/>
      <c r="AY232" s="193"/>
      <c r="AZ232" s="193"/>
      <c r="BA232" s="193"/>
      <c r="BB232" s="193"/>
      <c r="BC232" s="193"/>
      <c r="BD232" s="193"/>
      <c r="BE232" s="193"/>
      <c r="BF232" s="193"/>
      <c r="BG232" s="193"/>
      <c r="BH232" s="193"/>
      <c r="BI232" s="193"/>
      <c r="BJ232" s="193"/>
      <c r="BK232" s="193"/>
      <c r="BL232" s="193"/>
      <c r="BM232" s="193"/>
      <c r="BN232" s="193"/>
      <c r="BO232" s="193"/>
      <c r="BP232" s="200"/>
      <c r="BQ232" s="200"/>
      <c r="BR232" s="200"/>
      <c r="BS232" s="200"/>
      <c r="BT232" s="200"/>
      <c r="BU232" s="200"/>
      <c r="BV232" s="200"/>
      <c r="BW232" s="200"/>
      <c r="BX232" s="200"/>
      <c r="BY232" s="200"/>
      <c r="BZ232" s="200"/>
      <c r="CA232" s="200"/>
      <c r="CB232" s="200"/>
      <c r="CC232" s="200"/>
      <c r="CD232" s="200"/>
      <c r="CE232" s="200"/>
      <c r="CF232" s="200"/>
      <c r="CG232" s="200"/>
      <c r="CH232" s="200"/>
      <c r="CI232" s="200"/>
      <c r="CJ232" s="200"/>
      <c r="CK232" s="200"/>
      <c r="CL232" s="200"/>
      <c r="CM232" s="200"/>
      <c r="CN232" s="200"/>
      <c r="CO232" s="200"/>
      <c r="CP232" s="200"/>
      <c r="CQ232" s="200"/>
      <c r="CR232" s="200"/>
      <c r="CS232" s="200"/>
      <c r="CT232" s="200"/>
      <c r="CU232" s="200"/>
      <c r="CV232" s="200"/>
      <c r="CW232" s="200"/>
      <c r="CX232" s="200"/>
      <c r="CY232" s="200"/>
      <c r="CZ232" s="200"/>
      <c r="DA232" s="200"/>
      <c r="DB232" s="200"/>
      <c r="DC232" s="200"/>
      <c r="DD232" s="200"/>
      <c r="DE232" s="200"/>
      <c r="DF232" s="200"/>
      <c r="DG232" s="200"/>
      <c r="DH232" s="200"/>
      <c r="DI232" s="200"/>
      <c r="DJ232" s="200"/>
      <c r="DK232" s="200"/>
      <c r="DL232" s="200"/>
      <c r="DM232" s="200"/>
      <c r="DN232" s="200"/>
      <c r="DO232" s="200"/>
      <c r="DP232" s="200"/>
      <c r="DQ232" s="200"/>
      <c r="DR232" s="200"/>
      <c r="DS232" s="200"/>
      <c r="DT232" s="200"/>
      <c r="DU232" s="200"/>
      <c r="DV232" s="200"/>
      <c r="DW232" s="200"/>
      <c r="DX232" s="200"/>
      <c r="DY232" s="200"/>
      <c r="DZ232" s="200"/>
      <c r="EA232" s="200"/>
      <c r="EB232" s="200"/>
      <c r="EC232" s="200"/>
      <c r="ED232" s="200"/>
      <c r="EE232" s="200"/>
      <c r="EF232" s="200"/>
    </row>
    <row r="233" spans="1:136" s="21" customFormat="1" ht="24.75" hidden="1" customHeight="1" x14ac:dyDescent="0.3">
      <c r="A233" s="582">
        <v>42</v>
      </c>
      <c r="B233" s="582"/>
      <c r="C233" s="44"/>
      <c r="D233" s="583" t="s">
        <v>45</v>
      </c>
      <c r="E233" s="583"/>
      <c r="F233" s="583"/>
      <c r="G233" s="581"/>
      <c r="H233" s="19">
        <f t="shared" si="986"/>
        <v>0</v>
      </c>
      <c r="I233" s="52">
        <f>SUM(I234:I235)</f>
        <v>0</v>
      </c>
      <c r="J233" s="288">
        <f>SUM(J234:J235)</f>
        <v>0</v>
      </c>
      <c r="K233" s="53">
        <f t="shared" ref="K233:N233" si="1007">SUM(K234:K235)</f>
        <v>0</v>
      </c>
      <c r="L233" s="53">
        <f t="shared" si="1007"/>
        <v>0</v>
      </c>
      <c r="M233" s="53">
        <f t="shared" si="1007"/>
        <v>0</v>
      </c>
      <c r="N233" s="53">
        <f t="shared" si="1007"/>
        <v>0</v>
      </c>
      <c r="O233" s="307">
        <f t="shared" ref="O233" si="1008">SUM(O234:O235)</f>
        <v>0</v>
      </c>
      <c r="P233" s="213"/>
      <c r="Q233" s="213"/>
      <c r="R233" s="213"/>
      <c r="S233" s="213"/>
      <c r="T233" s="19">
        <f t="shared" si="989"/>
        <v>0</v>
      </c>
      <c r="U233" s="52"/>
      <c r="V233" s="288"/>
      <c r="W233" s="53"/>
      <c r="X233" s="53"/>
      <c r="Y233" s="53"/>
      <c r="Z233" s="53"/>
      <c r="AA233" s="53"/>
      <c r="AB233" s="53"/>
      <c r="AC233" s="53"/>
      <c r="AD233" s="53"/>
      <c r="AE233" s="54"/>
      <c r="AF233" s="478">
        <f t="shared" si="990"/>
        <v>0</v>
      </c>
      <c r="AG233" s="52"/>
      <c r="AH233" s="288"/>
      <c r="AI233" s="53">
        <f t="shared" ref="AI233:AQ233" si="1009">SUM(AI234:AI235)</f>
        <v>0</v>
      </c>
      <c r="AJ233" s="53">
        <f t="shared" si="1009"/>
        <v>0</v>
      </c>
      <c r="AK233" s="53">
        <f t="shared" si="1009"/>
        <v>0</v>
      </c>
      <c r="AL233" s="53">
        <f t="shared" si="1009"/>
        <v>0</v>
      </c>
      <c r="AM233" s="53">
        <f t="shared" ref="AM233" si="1010">SUM(AM234:AM235)</f>
        <v>0</v>
      </c>
      <c r="AN233" s="53">
        <f t="shared" si="1009"/>
        <v>0</v>
      </c>
      <c r="AO233" s="53">
        <f t="shared" si="1009"/>
        <v>0</v>
      </c>
      <c r="AP233" s="53">
        <f t="shared" si="1009"/>
        <v>0</v>
      </c>
      <c r="AQ233" s="54">
        <f t="shared" si="1009"/>
        <v>0</v>
      </c>
      <c r="AR233" s="183"/>
      <c r="AS233" s="108"/>
      <c r="AT233" s="108"/>
      <c r="AU233" s="108"/>
      <c r="AV233" s="108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201"/>
      <c r="BQ233" s="201"/>
      <c r="BR233" s="201"/>
      <c r="BS233" s="201"/>
      <c r="BT233" s="201"/>
      <c r="BU233" s="201"/>
      <c r="BV233" s="201"/>
      <c r="BW233" s="201"/>
      <c r="BX233" s="201"/>
      <c r="BY233" s="201"/>
      <c r="BZ233" s="201"/>
      <c r="CA233" s="201"/>
      <c r="CB233" s="201"/>
      <c r="CC233" s="201"/>
      <c r="CD233" s="201"/>
      <c r="CE233" s="201"/>
      <c r="CF233" s="201"/>
      <c r="CG233" s="201"/>
      <c r="CH233" s="201"/>
      <c r="CI233" s="201"/>
      <c r="CJ233" s="201"/>
      <c r="CK233" s="201"/>
      <c r="CL233" s="201"/>
      <c r="CM233" s="201"/>
      <c r="CN233" s="201"/>
      <c r="CO233" s="201"/>
      <c r="CP233" s="201"/>
      <c r="CQ233" s="201"/>
      <c r="CR233" s="201"/>
      <c r="CS233" s="201"/>
      <c r="CT233" s="201"/>
      <c r="CU233" s="201"/>
      <c r="CV233" s="201"/>
      <c r="CW233" s="201"/>
      <c r="CX233" s="201"/>
      <c r="CY233" s="201"/>
      <c r="CZ233" s="201"/>
      <c r="DA233" s="201"/>
      <c r="DB233" s="201"/>
      <c r="DC233" s="201"/>
      <c r="DD233" s="201"/>
      <c r="DE233" s="201"/>
      <c r="DF233" s="201"/>
      <c r="DG233" s="201"/>
      <c r="DH233" s="201"/>
      <c r="DI233" s="201"/>
      <c r="DJ233" s="201"/>
      <c r="DK233" s="201"/>
      <c r="DL233" s="201"/>
      <c r="DM233" s="201"/>
      <c r="DN233" s="201"/>
      <c r="DO233" s="201"/>
      <c r="DP233" s="201"/>
      <c r="DQ233" s="201"/>
      <c r="DR233" s="201"/>
      <c r="DS233" s="201"/>
      <c r="DT233" s="201"/>
      <c r="DU233" s="201"/>
      <c r="DV233" s="201"/>
      <c r="DW233" s="201"/>
      <c r="DX233" s="201"/>
      <c r="DY233" s="201"/>
      <c r="DZ233" s="201"/>
      <c r="EA233" s="201"/>
      <c r="EB233" s="201"/>
      <c r="EC233" s="201"/>
      <c r="ED233" s="201"/>
      <c r="EE233" s="201"/>
      <c r="EF233" s="201"/>
    </row>
    <row r="234" spans="1:136" s="24" customFormat="1" ht="15.75" hidden="1" customHeight="1" x14ac:dyDescent="0.3">
      <c r="A234" s="578">
        <v>422</v>
      </c>
      <c r="B234" s="578"/>
      <c r="C234" s="578"/>
      <c r="D234" s="579" t="s">
        <v>11</v>
      </c>
      <c r="E234" s="579"/>
      <c r="F234" s="579"/>
      <c r="G234" s="579"/>
      <c r="H234" s="22">
        <f t="shared" si="986"/>
        <v>0</v>
      </c>
      <c r="I234" s="55"/>
      <c r="J234" s="289"/>
      <c r="K234" s="56"/>
      <c r="L234" s="56"/>
      <c r="M234" s="56"/>
      <c r="N234" s="56"/>
      <c r="O234" s="308"/>
      <c r="P234" s="213"/>
      <c r="Q234" s="213"/>
      <c r="R234" s="213"/>
      <c r="S234" s="213"/>
      <c r="T234" s="23">
        <f t="shared" si="989"/>
        <v>0</v>
      </c>
      <c r="U234" s="55"/>
      <c r="V234" s="289"/>
      <c r="W234" s="56"/>
      <c r="X234" s="56"/>
      <c r="Y234" s="56"/>
      <c r="Z234" s="56"/>
      <c r="AA234" s="56"/>
      <c r="AB234" s="56"/>
      <c r="AC234" s="56"/>
      <c r="AD234" s="56"/>
      <c r="AE234" s="57"/>
      <c r="AF234" s="479">
        <f t="shared" si="990"/>
        <v>0</v>
      </c>
      <c r="AG234" s="55"/>
      <c r="AH234" s="289"/>
      <c r="AI234" s="56"/>
      <c r="AJ234" s="56"/>
      <c r="AK234" s="56"/>
      <c r="AL234" s="56"/>
      <c r="AM234" s="56"/>
      <c r="AN234" s="56"/>
      <c r="AO234" s="56"/>
      <c r="AP234" s="56"/>
      <c r="AQ234" s="57"/>
      <c r="AR234" s="183"/>
      <c r="AS234" s="107"/>
      <c r="AT234" s="107"/>
      <c r="AU234" s="107"/>
      <c r="AV234" s="107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197"/>
      <c r="BQ234" s="197"/>
      <c r="BR234" s="197"/>
      <c r="BS234" s="197"/>
      <c r="BT234" s="197"/>
      <c r="BU234" s="197"/>
      <c r="BV234" s="197"/>
      <c r="BW234" s="197"/>
      <c r="BX234" s="197"/>
      <c r="BY234" s="197"/>
      <c r="BZ234" s="197"/>
      <c r="CA234" s="197"/>
      <c r="CB234" s="197"/>
      <c r="CC234" s="197"/>
      <c r="CD234" s="197"/>
      <c r="CE234" s="197"/>
      <c r="CF234" s="197"/>
      <c r="CG234" s="197"/>
      <c r="CH234" s="197"/>
      <c r="CI234" s="197"/>
      <c r="CJ234" s="197"/>
      <c r="CK234" s="197"/>
      <c r="CL234" s="197"/>
      <c r="CM234" s="197"/>
      <c r="CN234" s="197"/>
      <c r="CO234" s="197"/>
      <c r="CP234" s="197"/>
      <c r="CQ234" s="197"/>
      <c r="CR234" s="197"/>
      <c r="CS234" s="197"/>
      <c r="CT234" s="197"/>
      <c r="CU234" s="197"/>
      <c r="CV234" s="197"/>
      <c r="CW234" s="197"/>
      <c r="CX234" s="197"/>
      <c r="CY234" s="197"/>
      <c r="CZ234" s="197"/>
      <c r="DA234" s="197"/>
      <c r="DB234" s="197"/>
      <c r="DC234" s="197"/>
      <c r="DD234" s="197"/>
      <c r="DE234" s="197"/>
      <c r="DF234" s="197"/>
      <c r="DG234" s="197"/>
      <c r="DH234" s="197"/>
      <c r="DI234" s="197"/>
      <c r="DJ234" s="197"/>
      <c r="DK234" s="197"/>
      <c r="DL234" s="197"/>
      <c r="DM234" s="197"/>
      <c r="DN234" s="197"/>
      <c r="DO234" s="197"/>
      <c r="DP234" s="197"/>
      <c r="DQ234" s="197"/>
      <c r="DR234" s="197"/>
      <c r="DS234" s="197"/>
      <c r="DT234" s="197"/>
      <c r="DU234" s="197"/>
      <c r="DV234" s="197"/>
      <c r="DW234" s="197"/>
      <c r="DX234" s="197"/>
      <c r="DY234" s="197"/>
      <c r="DZ234" s="197"/>
      <c r="EA234" s="197"/>
      <c r="EB234" s="197"/>
      <c r="EC234" s="197"/>
      <c r="ED234" s="197"/>
      <c r="EE234" s="197"/>
      <c r="EF234" s="197"/>
    </row>
    <row r="235" spans="1:136" s="24" customFormat="1" ht="29.25" hidden="1" customHeight="1" x14ac:dyDescent="0.3">
      <c r="A235" s="578">
        <v>424</v>
      </c>
      <c r="B235" s="578"/>
      <c r="C235" s="578"/>
      <c r="D235" s="579" t="s">
        <v>46</v>
      </c>
      <c r="E235" s="579"/>
      <c r="F235" s="579"/>
      <c r="G235" s="579"/>
      <c r="H235" s="22">
        <f t="shared" si="986"/>
        <v>0</v>
      </c>
      <c r="I235" s="55"/>
      <c r="J235" s="289"/>
      <c r="K235" s="56"/>
      <c r="L235" s="56"/>
      <c r="M235" s="56"/>
      <c r="N235" s="56"/>
      <c r="O235" s="308"/>
      <c r="P235" s="213"/>
      <c r="Q235" s="213"/>
      <c r="R235" s="213"/>
      <c r="S235" s="213"/>
      <c r="T235" s="23">
        <f t="shared" si="989"/>
        <v>0</v>
      </c>
      <c r="U235" s="55"/>
      <c r="V235" s="289"/>
      <c r="W235" s="56"/>
      <c r="X235" s="56"/>
      <c r="Y235" s="56"/>
      <c r="Z235" s="56"/>
      <c r="AA235" s="56"/>
      <c r="AB235" s="56"/>
      <c r="AC235" s="56"/>
      <c r="AD235" s="56"/>
      <c r="AE235" s="57"/>
      <c r="AF235" s="479">
        <f t="shared" si="990"/>
        <v>0</v>
      </c>
      <c r="AG235" s="55"/>
      <c r="AH235" s="289"/>
      <c r="AI235" s="56"/>
      <c r="AJ235" s="56"/>
      <c r="AK235" s="56"/>
      <c r="AL235" s="56"/>
      <c r="AM235" s="56"/>
      <c r="AN235" s="56"/>
      <c r="AO235" s="56"/>
      <c r="AP235" s="56"/>
      <c r="AQ235" s="57"/>
      <c r="AR235" s="183"/>
      <c r="AS235" s="107"/>
      <c r="AT235" s="107"/>
      <c r="AU235" s="107"/>
      <c r="AV235" s="107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97"/>
      <c r="BQ235" s="197"/>
      <c r="BR235" s="197"/>
      <c r="BS235" s="197"/>
      <c r="BT235" s="197"/>
      <c r="BU235" s="197"/>
      <c r="BV235" s="197"/>
      <c r="BW235" s="197"/>
      <c r="BX235" s="197"/>
      <c r="BY235" s="197"/>
      <c r="BZ235" s="197"/>
      <c r="CA235" s="197"/>
      <c r="CB235" s="197"/>
      <c r="CC235" s="197"/>
      <c r="CD235" s="197"/>
      <c r="CE235" s="197"/>
      <c r="CF235" s="197"/>
      <c r="CG235" s="197"/>
      <c r="CH235" s="197"/>
      <c r="CI235" s="197"/>
      <c r="CJ235" s="197"/>
      <c r="CK235" s="197"/>
      <c r="CL235" s="197"/>
      <c r="CM235" s="197"/>
      <c r="CN235" s="197"/>
      <c r="CO235" s="197"/>
      <c r="CP235" s="197"/>
      <c r="CQ235" s="197"/>
      <c r="CR235" s="197"/>
      <c r="CS235" s="197"/>
      <c r="CT235" s="197"/>
      <c r="CU235" s="197"/>
      <c r="CV235" s="197"/>
      <c r="CW235" s="197"/>
      <c r="CX235" s="197"/>
      <c r="CY235" s="197"/>
      <c r="CZ235" s="197"/>
      <c r="DA235" s="197"/>
      <c r="DB235" s="197"/>
      <c r="DC235" s="197"/>
      <c r="DD235" s="197"/>
      <c r="DE235" s="197"/>
      <c r="DF235" s="197"/>
      <c r="DG235" s="197"/>
      <c r="DH235" s="197"/>
      <c r="DI235" s="197"/>
      <c r="DJ235" s="197"/>
      <c r="DK235" s="197"/>
      <c r="DL235" s="197"/>
      <c r="DM235" s="197"/>
      <c r="DN235" s="197"/>
      <c r="DO235" s="197"/>
      <c r="DP235" s="197"/>
      <c r="DQ235" s="197"/>
      <c r="DR235" s="197"/>
      <c r="DS235" s="197"/>
      <c r="DT235" s="197"/>
      <c r="DU235" s="197"/>
      <c r="DV235" s="197"/>
      <c r="DW235" s="197"/>
      <c r="DX235" s="197"/>
      <c r="DY235" s="197"/>
      <c r="DZ235" s="197"/>
      <c r="EA235" s="197"/>
      <c r="EB235" s="197"/>
      <c r="EC235" s="197"/>
      <c r="ED235" s="197"/>
      <c r="EE235" s="197"/>
      <c r="EF235" s="197"/>
    </row>
    <row r="236" spans="1:136" s="45" customFormat="1" ht="15.75" hidden="1" customHeight="1" x14ac:dyDescent="0.3">
      <c r="I236" s="58"/>
      <c r="J236" s="58"/>
      <c r="K236" s="58"/>
      <c r="L236" s="58"/>
      <c r="M236" s="58"/>
      <c r="N236" s="58"/>
      <c r="O236" s="58"/>
      <c r="P236" s="213"/>
      <c r="Q236" s="213"/>
      <c r="R236" s="213"/>
      <c r="S236" s="213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203"/>
      <c r="AS236" s="108"/>
      <c r="AT236" s="108"/>
      <c r="AU236" s="108"/>
      <c r="AV236" s="108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202"/>
      <c r="BM236" s="202"/>
      <c r="BN236" s="202"/>
      <c r="BO236" s="202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  <c r="CQ236" s="58"/>
      <c r="CR236" s="58"/>
      <c r="CS236" s="58"/>
      <c r="CT236" s="58"/>
      <c r="CU236" s="58"/>
      <c r="CV236" s="58"/>
      <c r="CW236" s="58"/>
      <c r="CX236" s="58"/>
      <c r="CY236" s="58"/>
      <c r="CZ236" s="58"/>
      <c r="DA236" s="58"/>
      <c r="DB236" s="58"/>
      <c r="DC236" s="58"/>
      <c r="DD236" s="58"/>
      <c r="DE236" s="58"/>
      <c r="DF236" s="58"/>
      <c r="DG236" s="58"/>
      <c r="DH236" s="58"/>
      <c r="DI236" s="58"/>
      <c r="DJ236" s="58"/>
      <c r="DK236" s="58"/>
      <c r="DL236" s="58"/>
      <c r="DM236" s="58"/>
      <c r="DN236" s="58"/>
      <c r="DO236" s="58"/>
      <c r="DP236" s="58"/>
      <c r="DQ236" s="58"/>
      <c r="DR236" s="58"/>
      <c r="DS236" s="58"/>
      <c r="DT236" s="58"/>
      <c r="DU236" s="58"/>
      <c r="DV236" s="58"/>
      <c r="DW236" s="58"/>
      <c r="DX236" s="58"/>
      <c r="DY236" s="58"/>
      <c r="DZ236" s="58"/>
      <c r="EA236" s="58"/>
      <c r="EB236" s="58"/>
      <c r="EC236" s="58"/>
      <c r="ED236" s="58"/>
      <c r="EE236" s="58"/>
      <c r="EF236" s="58"/>
    </row>
    <row r="237" spans="1:136" s="45" customFormat="1" ht="15.75" hidden="1" customHeight="1" x14ac:dyDescent="0.3">
      <c r="I237" s="58"/>
      <c r="J237" s="58"/>
      <c r="K237" s="58"/>
      <c r="L237" s="58"/>
      <c r="M237" s="58"/>
      <c r="N237" s="58"/>
      <c r="O237" s="58"/>
      <c r="P237" s="213"/>
      <c r="Q237" s="213"/>
      <c r="R237" s="213"/>
      <c r="S237" s="213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203"/>
      <c r="AS237" s="108"/>
      <c r="AT237" s="108"/>
      <c r="AU237" s="108"/>
      <c r="AV237" s="108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  <c r="BI237" s="202"/>
      <c r="BJ237" s="202"/>
      <c r="BK237" s="202"/>
      <c r="BL237" s="202"/>
      <c r="BM237" s="202"/>
      <c r="BN237" s="202"/>
      <c r="BO237" s="202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  <c r="CR237" s="58"/>
      <c r="CS237" s="58"/>
      <c r="CT237" s="58"/>
      <c r="CU237" s="58"/>
      <c r="CV237" s="58"/>
      <c r="CW237" s="58"/>
      <c r="CX237" s="58"/>
      <c r="CY237" s="58"/>
      <c r="CZ237" s="58"/>
      <c r="DA237" s="58"/>
      <c r="DB237" s="58"/>
      <c r="DC237" s="58"/>
      <c r="DD237" s="58"/>
      <c r="DE237" s="58"/>
      <c r="DF237" s="58"/>
      <c r="DG237" s="58"/>
      <c r="DH237" s="58"/>
      <c r="DI237" s="58"/>
      <c r="DJ237" s="58"/>
      <c r="DK237" s="58"/>
      <c r="DL237" s="58"/>
      <c r="DM237" s="58"/>
      <c r="DN237" s="58"/>
      <c r="DO237" s="58"/>
      <c r="DP237" s="58"/>
      <c r="DQ237" s="58"/>
      <c r="DR237" s="58"/>
      <c r="DS237" s="58"/>
      <c r="DT237" s="58"/>
      <c r="DU237" s="58"/>
      <c r="DV237" s="58"/>
      <c r="DW237" s="58"/>
      <c r="DX237" s="58"/>
      <c r="DY237" s="58"/>
      <c r="DZ237" s="58"/>
      <c r="EA237" s="58"/>
      <c r="EB237" s="58"/>
      <c r="EC237" s="58"/>
      <c r="ED237" s="58"/>
      <c r="EE237" s="58"/>
      <c r="EF237" s="58"/>
    </row>
    <row r="238" spans="1:136" s="24" customFormat="1" ht="15.75" hidden="1" customHeight="1" x14ac:dyDescent="0.3">
      <c r="A238" s="36"/>
      <c r="B238" s="36"/>
      <c r="C238" s="36"/>
      <c r="D238" s="25"/>
      <c r="E238" s="25"/>
      <c r="F238" s="25"/>
      <c r="G238" s="25"/>
      <c r="H238" s="22"/>
      <c r="I238" s="55"/>
      <c r="J238" s="289"/>
      <c r="K238" s="56"/>
      <c r="L238" s="56"/>
      <c r="M238" s="56"/>
      <c r="N238" s="56"/>
      <c r="O238" s="308"/>
      <c r="P238" s="213"/>
      <c r="Q238" s="213"/>
      <c r="R238" s="213"/>
      <c r="S238" s="213"/>
      <c r="T238" s="23"/>
      <c r="U238" s="55"/>
      <c r="V238" s="289"/>
      <c r="W238" s="56"/>
      <c r="X238" s="56"/>
      <c r="Y238" s="56"/>
      <c r="Z238" s="56"/>
      <c r="AA238" s="56"/>
      <c r="AB238" s="56"/>
      <c r="AC238" s="56"/>
      <c r="AD238" s="56"/>
      <c r="AE238" s="57"/>
      <c r="AF238" s="479"/>
      <c r="AG238" s="55"/>
      <c r="AH238" s="289"/>
      <c r="AI238" s="56"/>
      <c r="AJ238" s="56"/>
      <c r="AK238" s="56"/>
      <c r="AL238" s="56"/>
      <c r="AM238" s="56"/>
      <c r="AN238" s="56"/>
      <c r="AO238" s="56"/>
      <c r="AP238" s="56"/>
      <c r="AQ238" s="57"/>
      <c r="AR238" s="183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97"/>
      <c r="BQ238" s="197"/>
      <c r="BR238" s="197"/>
      <c r="BS238" s="197"/>
      <c r="BT238" s="197"/>
      <c r="BU238" s="197"/>
      <c r="BV238" s="197"/>
      <c r="BW238" s="197"/>
      <c r="BX238" s="197"/>
      <c r="BY238" s="197"/>
      <c r="BZ238" s="197"/>
      <c r="CA238" s="197"/>
      <c r="CB238" s="197"/>
      <c r="CC238" s="197"/>
      <c r="CD238" s="197"/>
      <c r="CE238" s="197"/>
      <c r="CF238" s="197"/>
      <c r="CG238" s="197"/>
      <c r="CH238" s="197"/>
      <c r="CI238" s="197"/>
      <c r="CJ238" s="197"/>
      <c r="CK238" s="197"/>
      <c r="CL238" s="197"/>
      <c r="CM238" s="197"/>
      <c r="CN238" s="197"/>
      <c r="CO238" s="197"/>
      <c r="CP238" s="197"/>
      <c r="CQ238" s="197"/>
      <c r="CR238" s="197"/>
      <c r="CS238" s="197"/>
      <c r="CT238" s="197"/>
      <c r="CU238" s="197"/>
      <c r="CV238" s="197"/>
      <c r="CW238" s="197"/>
      <c r="CX238" s="197"/>
      <c r="CY238" s="197"/>
      <c r="CZ238" s="197"/>
      <c r="DA238" s="197"/>
      <c r="DB238" s="197"/>
      <c r="DC238" s="197"/>
      <c r="DD238" s="197"/>
      <c r="DE238" s="197"/>
      <c r="DF238" s="197"/>
      <c r="DG238" s="197"/>
      <c r="DH238" s="197"/>
      <c r="DI238" s="197"/>
      <c r="DJ238" s="197"/>
      <c r="DK238" s="197"/>
      <c r="DL238" s="197"/>
      <c r="DM238" s="197"/>
      <c r="DN238" s="197"/>
      <c r="DO238" s="197"/>
      <c r="DP238" s="197"/>
      <c r="DQ238" s="197"/>
      <c r="DR238" s="197"/>
      <c r="DS238" s="197"/>
      <c r="DT238" s="197"/>
      <c r="DU238" s="197"/>
      <c r="DV238" s="197"/>
      <c r="DW238" s="197"/>
      <c r="DX238" s="197"/>
      <c r="DY238" s="197"/>
      <c r="DZ238" s="197"/>
      <c r="EA238" s="197"/>
      <c r="EB238" s="197"/>
      <c r="EC238" s="197"/>
      <c r="ED238" s="197"/>
      <c r="EE238" s="197"/>
      <c r="EF238" s="197"/>
    </row>
    <row r="239" spans="1:136" s="24" customFormat="1" ht="29.25" hidden="1" customHeight="1" x14ac:dyDescent="0.3">
      <c r="A239" s="578"/>
      <c r="B239" s="578"/>
      <c r="C239" s="578"/>
      <c r="D239" s="579"/>
      <c r="E239" s="579"/>
      <c r="F239" s="579"/>
      <c r="G239" s="584"/>
      <c r="H239" s="22"/>
      <c r="I239" s="55"/>
      <c r="J239" s="289"/>
      <c r="K239" s="56"/>
      <c r="L239" s="56"/>
      <c r="M239" s="56"/>
      <c r="N239" s="56"/>
      <c r="O239" s="308"/>
      <c r="P239" s="213"/>
      <c r="Q239" s="213"/>
      <c r="R239" s="213"/>
      <c r="S239" s="213"/>
      <c r="T239" s="23"/>
      <c r="U239" s="55"/>
      <c r="V239" s="289"/>
      <c r="W239" s="56"/>
      <c r="X239" s="56"/>
      <c r="Y239" s="56"/>
      <c r="Z239" s="56"/>
      <c r="AA239" s="56"/>
      <c r="AB239" s="56"/>
      <c r="AC239" s="56"/>
      <c r="AD239" s="56"/>
      <c r="AE239" s="57"/>
      <c r="AF239" s="479"/>
      <c r="AG239" s="55"/>
      <c r="AH239" s="289"/>
      <c r="AI239" s="56"/>
      <c r="AJ239" s="56"/>
      <c r="AK239" s="56"/>
      <c r="AL239" s="56"/>
      <c r="AM239" s="56"/>
      <c r="AN239" s="56"/>
      <c r="AO239" s="56"/>
      <c r="AP239" s="56"/>
      <c r="AQ239" s="57"/>
      <c r="AR239" s="183"/>
      <c r="AS239" s="214"/>
      <c r="AT239" s="214"/>
      <c r="AU239" s="184"/>
      <c r="AV239" s="184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97"/>
      <c r="BQ239" s="197"/>
      <c r="BR239" s="197"/>
      <c r="BS239" s="197"/>
      <c r="BT239" s="197"/>
      <c r="BU239" s="197"/>
      <c r="BV239" s="197"/>
      <c r="BW239" s="197"/>
      <c r="BX239" s="197"/>
      <c r="BY239" s="197"/>
      <c r="BZ239" s="197"/>
      <c r="CA239" s="197"/>
      <c r="CB239" s="197"/>
      <c r="CC239" s="197"/>
      <c r="CD239" s="197"/>
      <c r="CE239" s="197"/>
      <c r="CF239" s="197"/>
      <c r="CG239" s="197"/>
      <c r="CH239" s="197"/>
      <c r="CI239" s="197"/>
      <c r="CJ239" s="197"/>
      <c r="CK239" s="197"/>
      <c r="CL239" s="197"/>
      <c r="CM239" s="197"/>
      <c r="CN239" s="197"/>
      <c r="CO239" s="197"/>
      <c r="CP239" s="197"/>
      <c r="CQ239" s="197"/>
      <c r="CR239" s="197"/>
      <c r="CS239" s="197"/>
      <c r="CT239" s="197"/>
      <c r="CU239" s="197"/>
      <c r="CV239" s="197"/>
      <c r="CW239" s="197"/>
      <c r="CX239" s="197"/>
      <c r="CY239" s="197"/>
      <c r="CZ239" s="197"/>
      <c r="DA239" s="197"/>
      <c r="DB239" s="197"/>
      <c r="DC239" s="197"/>
      <c r="DD239" s="197"/>
      <c r="DE239" s="197"/>
      <c r="DF239" s="197"/>
      <c r="DG239" s="197"/>
      <c r="DH239" s="197"/>
      <c r="DI239" s="197"/>
      <c r="DJ239" s="197"/>
      <c r="DK239" s="197"/>
      <c r="DL239" s="197"/>
      <c r="DM239" s="197"/>
      <c r="DN239" s="197"/>
      <c r="DO239" s="197"/>
      <c r="DP239" s="197"/>
      <c r="DQ239" s="197"/>
      <c r="DR239" s="197"/>
      <c r="DS239" s="197"/>
      <c r="DT239" s="197"/>
      <c r="DU239" s="197"/>
      <c r="DV239" s="197"/>
      <c r="DW239" s="197"/>
      <c r="DX239" s="197"/>
      <c r="DY239" s="197"/>
      <c r="DZ239" s="197"/>
      <c r="EA239" s="197"/>
      <c r="EB239" s="197"/>
      <c r="EC239" s="197"/>
      <c r="ED239" s="197"/>
      <c r="EE239" s="197"/>
      <c r="EF239" s="197"/>
    </row>
    <row r="240" spans="1:136" s="32" customFormat="1" ht="29.25" hidden="1" customHeight="1" x14ac:dyDescent="0.3">
      <c r="A240" s="26"/>
      <c r="B240" s="26"/>
      <c r="C240" s="26"/>
      <c r="D240" s="27"/>
      <c r="E240" s="27"/>
      <c r="F240" s="27"/>
      <c r="G240" s="27"/>
      <c r="H240" s="28"/>
      <c r="I240" s="29"/>
      <c r="J240" s="290"/>
      <c r="K240" s="30"/>
      <c r="L240" s="30"/>
      <c r="M240" s="30"/>
      <c r="N240" s="30"/>
      <c r="O240" s="92"/>
      <c r="P240" s="213"/>
      <c r="Q240" s="213"/>
      <c r="R240" s="213"/>
      <c r="S240" s="213"/>
      <c r="T240" s="28"/>
      <c r="U240" s="29"/>
      <c r="V240" s="290"/>
      <c r="W240" s="30"/>
      <c r="X240" s="30"/>
      <c r="Y240" s="30"/>
      <c r="Z240" s="30"/>
      <c r="AA240" s="30"/>
      <c r="AB240" s="30"/>
      <c r="AC240" s="30"/>
      <c r="AD240" s="30"/>
      <c r="AE240" s="31"/>
      <c r="AF240" s="109"/>
      <c r="AG240" s="29"/>
      <c r="AH240" s="290"/>
      <c r="AI240" s="30"/>
      <c r="AJ240" s="30"/>
      <c r="AK240" s="30"/>
      <c r="AL240" s="30"/>
      <c r="AM240" s="30"/>
      <c r="AN240" s="30"/>
      <c r="AO240" s="30"/>
      <c r="AP240" s="30"/>
      <c r="AQ240" s="31"/>
      <c r="AR240" s="183"/>
      <c r="AS240" s="196"/>
      <c r="AT240" s="196"/>
      <c r="AU240" s="438"/>
      <c r="AV240" s="43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  <c r="CV240" s="89"/>
      <c r="CW240" s="89"/>
      <c r="CX240" s="89"/>
      <c r="CY240" s="89"/>
      <c r="CZ240" s="89"/>
      <c r="DA240" s="89"/>
      <c r="DB240" s="89"/>
      <c r="DC240" s="89"/>
      <c r="DD240" s="89"/>
      <c r="DE240" s="89"/>
      <c r="DF240" s="89"/>
      <c r="DG240" s="89"/>
      <c r="DH240" s="89"/>
      <c r="DI240" s="89"/>
      <c r="DJ240" s="89"/>
      <c r="DK240" s="89"/>
      <c r="DL240" s="89"/>
      <c r="DM240" s="89"/>
      <c r="DN240" s="89"/>
      <c r="DO240" s="89"/>
      <c r="DP240" s="89"/>
      <c r="DQ240" s="89"/>
      <c r="DR240" s="89"/>
      <c r="DS240" s="89"/>
      <c r="DT240" s="89"/>
      <c r="DU240" s="89"/>
      <c r="DV240" s="89"/>
      <c r="DW240" s="89"/>
      <c r="DX240" s="89"/>
      <c r="DY240" s="89"/>
      <c r="DZ240" s="89"/>
      <c r="EA240" s="89"/>
      <c r="EB240" s="89"/>
      <c r="EC240" s="89"/>
      <c r="ED240" s="89"/>
      <c r="EE240" s="89"/>
      <c r="EF240" s="89"/>
    </row>
    <row r="241" spans="1:136" s="16" customFormat="1" ht="28.5" hidden="1" customHeight="1" x14ac:dyDescent="0.3">
      <c r="A241" s="588"/>
      <c r="B241" s="588"/>
      <c r="C241" s="588"/>
      <c r="D241" s="592"/>
      <c r="E241" s="592"/>
      <c r="F241" s="592"/>
      <c r="G241" s="593"/>
      <c r="H241" s="15">
        <f t="shared" ref="H241:H258" si="1011">SUM(I241:S241)</f>
        <v>0</v>
      </c>
      <c r="I241" s="47">
        <f>I242</f>
        <v>0</v>
      </c>
      <c r="J241" s="286">
        <f>J242</f>
        <v>0</v>
      </c>
      <c r="K241" s="48">
        <f t="shared" ref="K241:O241" si="1012">K242</f>
        <v>0</v>
      </c>
      <c r="L241" s="48">
        <f t="shared" si="1012"/>
        <v>0</v>
      </c>
      <c r="M241" s="48">
        <f t="shared" si="1012"/>
        <v>0</v>
      </c>
      <c r="N241" s="48">
        <f t="shared" si="1012"/>
        <v>0</v>
      </c>
      <c r="O241" s="305">
        <f t="shared" si="1012"/>
        <v>0</v>
      </c>
      <c r="P241" s="213"/>
      <c r="Q241" s="213"/>
      <c r="R241" s="213"/>
      <c r="S241" s="213"/>
      <c r="T241" s="15">
        <f t="shared" ref="T241:T258" si="1013">SUM(U241:AE241)</f>
        <v>0</v>
      </c>
      <c r="U241" s="47"/>
      <c r="V241" s="286"/>
      <c r="W241" s="215"/>
      <c r="X241" s="215"/>
      <c r="Y241" s="215"/>
      <c r="Z241" s="215"/>
      <c r="AA241" s="215"/>
      <c r="AB241" s="215"/>
      <c r="AC241" s="215"/>
      <c r="AD241" s="215"/>
      <c r="AE241" s="216"/>
      <c r="AF241" s="476">
        <f t="shared" ref="AF241:AF258" si="1014">SUM(AG241:AQ241)</f>
        <v>0</v>
      </c>
      <c r="AG241" s="217"/>
      <c r="AH241" s="292"/>
      <c r="AI241" s="215">
        <f t="shared" ref="AI241:AQ241" si="1015">AI242</f>
        <v>0</v>
      </c>
      <c r="AJ241" s="215">
        <f t="shared" si="1015"/>
        <v>0</v>
      </c>
      <c r="AK241" s="215">
        <f t="shared" si="1015"/>
        <v>0</v>
      </c>
      <c r="AL241" s="215">
        <f t="shared" si="1015"/>
        <v>0</v>
      </c>
      <c r="AM241" s="215">
        <f t="shared" si="1015"/>
        <v>0</v>
      </c>
      <c r="AN241" s="215">
        <f t="shared" si="1015"/>
        <v>0</v>
      </c>
      <c r="AO241" s="215">
        <f t="shared" si="1015"/>
        <v>0</v>
      </c>
      <c r="AP241" s="215">
        <f t="shared" si="1015"/>
        <v>0</v>
      </c>
      <c r="AQ241" s="216">
        <f t="shared" si="1015"/>
        <v>0</v>
      </c>
      <c r="AR241" s="183"/>
      <c r="AS241" s="196"/>
      <c r="AT241" s="196"/>
      <c r="AU241" s="438"/>
      <c r="AV241" s="438"/>
      <c r="AW241" s="184"/>
      <c r="AX241" s="184"/>
      <c r="AY241" s="184"/>
      <c r="AZ241" s="184"/>
      <c r="BA241" s="184"/>
      <c r="BB241" s="184"/>
      <c r="BC241" s="184"/>
      <c r="BD241" s="184"/>
      <c r="BE241" s="184"/>
      <c r="BF241" s="184"/>
      <c r="BG241" s="184"/>
      <c r="BH241" s="184"/>
      <c r="BI241" s="184"/>
      <c r="BJ241" s="184"/>
      <c r="BK241" s="184"/>
      <c r="BL241" s="184"/>
      <c r="BM241" s="184"/>
      <c r="BN241" s="184"/>
      <c r="BO241" s="184"/>
      <c r="BP241" s="199"/>
      <c r="BQ241" s="199"/>
      <c r="BR241" s="199"/>
      <c r="BS241" s="199"/>
      <c r="BT241" s="199"/>
      <c r="BU241" s="199"/>
      <c r="BV241" s="199"/>
      <c r="BW241" s="199"/>
      <c r="BX241" s="199"/>
      <c r="BY241" s="199"/>
      <c r="BZ241" s="199"/>
      <c r="CA241" s="199"/>
      <c r="CB241" s="199"/>
      <c r="CC241" s="199"/>
      <c r="CD241" s="199"/>
      <c r="CE241" s="199"/>
      <c r="CF241" s="199"/>
      <c r="CG241" s="199"/>
      <c r="CH241" s="199"/>
      <c r="CI241" s="199"/>
      <c r="CJ241" s="199"/>
      <c r="CK241" s="199"/>
      <c r="CL241" s="199"/>
      <c r="CM241" s="199"/>
      <c r="CN241" s="199"/>
      <c r="CO241" s="199"/>
      <c r="CP241" s="199"/>
      <c r="CQ241" s="199"/>
      <c r="CR241" s="199"/>
      <c r="CS241" s="199"/>
      <c r="CT241" s="199"/>
      <c r="CU241" s="199"/>
      <c r="CV241" s="199"/>
      <c r="CW241" s="199"/>
      <c r="CX241" s="199"/>
      <c r="CY241" s="199"/>
      <c r="CZ241" s="199"/>
      <c r="DA241" s="199"/>
      <c r="DB241" s="199"/>
      <c r="DC241" s="199"/>
      <c r="DD241" s="199"/>
      <c r="DE241" s="199"/>
      <c r="DF241" s="199"/>
      <c r="DG241" s="199"/>
      <c r="DH241" s="199"/>
      <c r="DI241" s="199"/>
      <c r="DJ241" s="199"/>
      <c r="DK241" s="199"/>
      <c r="DL241" s="199"/>
      <c r="DM241" s="199"/>
      <c r="DN241" s="199"/>
      <c r="DO241" s="199"/>
      <c r="DP241" s="199"/>
      <c r="DQ241" s="199"/>
      <c r="DR241" s="199"/>
      <c r="DS241" s="199"/>
      <c r="DT241" s="199"/>
      <c r="DU241" s="199"/>
      <c r="DV241" s="199"/>
      <c r="DW241" s="199"/>
      <c r="DX241" s="199"/>
      <c r="DY241" s="199"/>
      <c r="DZ241" s="199"/>
      <c r="EA241" s="199"/>
      <c r="EB241" s="199"/>
      <c r="EC241" s="199"/>
      <c r="ED241" s="199"/>
      <c r="EE241" s="199"/>
      <c r="EF241" s="199"/>
    </row>
    <row r="242" spans="1:136" s="18" customFormat="1" ht="28.5" hidden="1" customHeight="1" x14ac:dyDescent="0.3">
      <c r="A242" s="589"/>
      <c r="B242" s="589"/>
      <c r="C242" s="589"/>
      <c r="D242" s="590"/>
      <c r="E242" s="590"/>
      <c r="F242" s="590"/>
      <c r="G242" s="591"/>
      <c r="H242" s="17">
        <f t="shared" si="1011"/>
        <v>0</v>
      </c>
      <c r="I242" s="49">
        <f>I243+I255</f>
        <v>0</v>
      </c>
      <c r="J242" s="287">
        <f>J243+J255</f>
        <v>0</v>
      </c>
      <c r="K242" s="50">
        <f t="shared" ref="K242:N242" si="1016">K243+K255</f>
        <v>0</v>
      </c>
      <c r="L242" s="50">
        <f t="shared" si="1016"/>
        <v>0</v>
      </c>
      <c r="M242" s="50">
        <f t="shared" si="1016"/>
        <v>0</v>
      </c>
      <c r="N242" s="50">
        <f t="shared" si="1016"/>
        <v>0</v>
      </c>
      <c r="O242" s="306">
        <f t="shared" ref="O242" si="1017">O243+O255</f>
        <v>0</v>
      </c>
      <c r="P242" s="213"/>
      <c r="Q242" s="213"/>
      <c r="R242" s="213"/>
      <c r="S242" s="213"/>
      <c r="T242" s="17">
        <f t="shared" si="1013"/>
        <v>0</v>
      </c>
      <c r="U242" s="49"/>
      <c r="V242" s="287"/>
      <c r="W242" s="50"/>
      <c r="X242" s="50"/>
      <c r="Y242" s="50"/>
      <c r="Z242" s="50"/>
      <c r="AA242" s="50"/>
      <c r="AB242" s="50"/>
      <c r="AC242" s="50"/>
      <c r="AD242" s="50"/>
      <c r="AE242" s="51"/>
      <c r="AF242" s="477">
        <f t="shared" si="1014"/>
        <v>0</v>
      </c>
      <c r="AG242" s="49"/>
      <c r="AH242" s="287"/>
      <c r="AI242" s="50">
        <f t="shared" ref="AI242:AQ242" si="1018">AI243+AI255</f>
        <v>0</v>
      </c>
      <c r="AJ242" s="50">
        <f t="shared" si="1018"/>
        <v>0</v>
      </c>
      <c r="AK242" s="50">
        <f t="shared" si="1018"/>
        <v>0</v>
      </c>
      <c r="AL242" s="50">
        <f t="shared" si="1018"/>
        <v>0</v>
      </c>
      <c r="AM242" s="50">
        <f t="shared" ref="AM242" si="1019">AM243+AM255</f>
        <v>0</v>
      </c>
      <c r="AN242" s="50">
        <f t="shared" si="1018"/>
        <v>0</v>
      </c>
      <c r="AO242" s="50">
        <f t="shared" si="1018"/>
        <v>0</v>
      </c>
      <c r="AP242" s="50">
        <f t="shared" si="1018"/>
        <v>0</v>
      </c>
      <c r="AQ242" s="51">
        <f t="shared" si="1018"/>
        <v>0</v>
      </c>
      <c r="AR242" s="183"/>
      <c r="AS242" s="124"/>
      <c r="AT242" s="124"/>
      <c r="AU242" s="124"/>
      <c r="AV242" s="124"/>
      <c r="AW242" s="193"/>
      <c r="AX242" s="193"/>
      <c r="AY242" s="193"/>
      <c r="AZ242" s="193"/>
      <c r="BA242" s="193"/>
      <c r="BB242" s="193"/>
      <c r="BC242" s="193"/>
      <c r="BD242" s="193"/>
      <c r="BE242" s="193"/>
      <c r="BF242" s="193"/>
      <c r="BG242" s="193"/>
      <c r="BH242" s="193"/>
      <c r="BI242" s="193"/>
      <c r="BJ242" s="193"/>
      <c r="BK242" s="193"/>
      <c r="BL242" s="193"/>
      <c r="BM242" s="193"/>
      <c r="BN242" s="193"/>
      <c r="BO242" s="193"/>
      <c r="BP242" s="200"/>
      <c r="BQ242" s="200"/>
      <c r="BR242" s="200"/>
      <c r="BS242" s="200"/>
      <c r="BT242" s="200"/>
      <c r="BU242" s="200"/>
      <c r="BV242" s="200"/>
      <c r="BW242" s="200"/>
      <c r="BX242" s="200"/>
      <c r="BY242" s="200"/>
      <c r="BZ242" s="200"/>
      <c r="CA242" s="200"/>
      <c r="CB242" s="200"/>
      <c r="CC242" s="200"/>
      <c r="CD242" s="200"/>
      <c r="CE242" s="200"/>
      <c r="CF242" s="200"/>
      <c r="CG242" s="200"/>
      <c r="CH242" s="200"/>
      <c r="CI242" s="200"/>
      <c r="CJ242" s="200"/>
      <c r="CK242" s="200"/>
      <c r="CL242" s="200"/>
      <c r="CM242" s="200"/>
      <c r="CN242" s="200"/>
      <c r="CO242" s="200"/>
      <c r="CP242" s="200"/>
      <c r="CQ242" s="200"/>
      <c r="CR242" s="200"/>
      <c r="CS242" s="200"/>
      <c r="CT242" s="200"/>
      <c r="CU242" s="200"/>
      <c r="CV242" s="200"/>
      <c r="CW242" s="200"/>
      <c r="CX242" s="200"/>
      <c r="CY242" s="200"/>
      <c r="CZ242" s="200"/>
      <c r="DA242" s="200"/>
      <c r="DB242" s="200"/>
      <c r="DC242" s="200"/>
      <c r="DD242" s="200"/>
      <c r="DE242" s="200"/>
      <c r="DF242" s="200"/>
      <c r="DG242" s="200"/>
      <c r="DH242" s="200"/>
      <c r="DI242" s="200"/>
      <c r="DJ242" s="200"/>
      <c r="DK242" s="200"/>
      <c r="DL242" s="200"/>
      <c r="DM242" s="200"/>
      <c r="DN242" s="200"/>
      <c r="DO242" s="200"/>
      <c r="DP242" s="200"/>
      <c r="DQ242" s="200"/>
      <c r="DR242" s="200"/>
      <c r="DS242" s="200"/>
      <c r="DT242" s="200"/>
      <c r="DU242" s="200"/>
      <c r="DV242" s="200"/>
      <c r="DW242" s="200"/>
      <c r="DX242" s="200"/>
      <c r="DY242" s="200"/>
      <c r="DZ242" s="200"/>
      <c r="EA242" s="200"/>
      <c r="EB242" s="200"/>
      <c r="EC242" s="200"/>
      <c r="ED242" s="200"/>
      <c r="EE242" s="200"/>
      <c r="EF242" s="200"/>
    </row>
    <row r="243" spans="1:136" s="18" customFormat="1" ht="15.75" hidden="1" customHeight="1" x14ac:dyDescent="0.3">
      <c r="A243" s="20">
        <v>3</v>
      </c>
      <c r="C243" s="37"/>
      <c r="D243" s="580" t="s">
        <v>16</v>
      </c>
      <c r="E243" s="580"/>
      <c r="F243" s="580"/>
      <c r="G243" s="581"/>
      <c r="H243" s="19">
        <f t="shared" si="1011"/>
        <v>0</v>
      </c>
      <c r="I243" s="52">
        <f>I244+I248+I253</f>
        <v>0</v>
      </c>
      <c r="J243" s="288">
        <f>J244+J248+J253</f>
        <v>0</v>
      </c>
      <c r="K243" s="53">
        <f t="shared" ref="K243:N243" si="1020">K244+K248+K253</f>
        <v>0</v>
      </c>
      <c r="L243" s="53">
        <f t="shared" si="1020"/>
        <v>0</v>
      </c>
      <c r="M243" s="53">
        <f t="shared" si="1020"/>
        <v>0</v>
      </c>
      <c r="N243" s="53">
        <f t="shared" si="1020"/>
        <v>0</v>
      </c>
      <c r="O243" s="307">
        <f t="shared" ref="O243" si="1021">O244+O248+O253</f>
        <v>0</v>
      </c>
      <c r="P243" s="213"/>
      <c r="Q243" s="213"/>
      <c r="R243" s="213"/>
      <c r="S243" s="213"/>
      <c r="T243" s="19">
        <f t="shared" si="1013"/>
        <v>0</v>
      </c>
      <c r="U243" s="52"/>
      <c r="V243" s="288"/>
      <c r="W243" s="53"/>
      <c r="X243" s="53"/>
      <c r="Y243" s="53"/>
      <c r="Z243" s="53"/>
      <c r="AA243" s="53"/>
      <c r="AB243" s="53"/>
      <c r="AC243" s="53"/>
      <c r="AD243" s="53"/>
      <c r="AE243" s="54"/>
      <c r="AF243" s="478">
        <f t="shared" si="1014"/>
        <v>0</v>
      </c>
      <c r="AG243" s="52"/>
      <c r="AH243" s="288"/>
      <c r="AI243" s="53">
        <f t="shared" ref="AI243:AQ243" si="1022">AI244+AI248+AI253</f>
        <v>0</v>
      </c>
      <c r="AJ243" s="53">
        <f t="shared" si="1022"/>
        <v>0</v>
      </c>
      <c r="AK243" s="53">
        <f t="shared" si="1022"/>
        <v>0</v>
      </c>
      <c r="AL243" s="53">
        <f t="shared" si="1022"/>
        <v>0</v>
      </c>
      <c r="AM243" s="53">
        <f t="shared" ref="AM243" si="1023">AM244+AM248+AM253</f>
        <v>0</v>
      </c>
      <c r="AN243" s="53">
        <f t="shared" si="1022"/>
        <v>0</v>
      </c>
      <c r="AO243" s="53">
        <f t="shared" si="1022"/>
        <v>0</v>
      </c>
      <c r="AP243" s="53">
        <f t="shared" si="1022"/>
        <v>0</v>
      </c>
      <c r="AQ243" s="54">
        <f t="shared" si="1022"/>
        <v>0</v>
      </c>
      <c r="AR243" s="183"/>
      <c r="AS243" s="108"/>
      <c r="AT243" s="108"/>
      <c r="AU243" s="108"/>
      <c r="AV243" s="108"/>
      <c r="AW243" s="193"/>
      <c r="AX243" s="193"/>
      <c r="AY243" s="193"/>
      <c r="AZ243" s="193"/>
      <c r="BA243" s="193"/>
      <c r="BB243" s="193"/>
      <c r="BC243" s="193"/>
      <c r="BD243" s="193"/>
      <c r="BE243" s="193"/>
      <c r="BF243" s="193"/>
      <c r="BG243" s="193"/>
      <c r="BH243" s="193"/>
      <c r="BI243" s="193"/>
      <c r="BJ243" s="193"/>
      <c r="BK243" s="193"/>
      <c r="BL243" s="193"/>
      <c r="BM243" s="193"/>
      <c r="BN243" s="193"/>
      <c r="BO243" s="193"/>
      <c r="BP243" s="200"/>
      <c r="BQ243" s="200"/>
      <c r="BR243" s="200"/>
      <c r="BS243" s="200"/>
      <c r="BT243" s="200"/>
      <c r="BU243" s="200"/>
      <c r="BV243" s="200"/>
      <c r="BW243" s="200"/>
      <c r="BX243" s="200"/>
      <c r="BY243" s="200"/>
      <c r="BZ243" s="200"/>
      <c r="CA243" s="200"/>
      <c r="CB243" s="200"/>
      <c r="CC243" s="200"/>
      <c r="CD243" s="200"/>
      <c r="CE243" s="200"/>
      <c r="CF243" s="200"/>
      <c r="CG243" s="200"/>
      <c r="CH243" s="200"/>
      <c r="CI243" s="200"/>
      <c r="CJ243" s="200"/>
      <c r="CK243" s="200"/>
      <c r="CL243" s="200"/>
      <c r="CM243" s="200"/>
      <c r="CN243" s="200"/>
      <c r="CO243" s="200"/>
      <c r="CP243" s="200"/>
      <c r="CQ243" s="200"/>
      <c r="CR243" s="200"/>
      <c r="CS243" s="200"/>
      <c r="CT243" s="200"/>
      <c r="CU243" s="200"/>
      <c r="CV243" s="200"/>
      <c r="CW243" s="200"/>
      <c r="CX243" s="200"/>
      <c r="CY243" s="200"/>
      <c r="CZ243" s="200"/>
      <c r="DA243" s="200"/>
      <c r="DB243" s="200"/>
      <c r="DC243" s="200"/>
      <c r="DD243" s="200"/>
      <c r="DE243" s="200"/>
      <c r="DF243" s="200"/>
      <c r="DG243" s="200"/>
      <c r="DH243" s="200"/>
      <c r="DI243" s="200"/>
      <c r="DJ243" s="200"/>
      <c r="DK243" s="200"/>
      <c r="DL243" s="200"/>
      <c r="DM243" s="200"/>
      <c r="DN243" s="200"/>
      <c r="DO243" s="200"/>
      <c r="DP243" s="200"/>
      <c r="DQ243" s="200"/>
      <c r="DR243" s="200"/>
      <c r="DS243" s="200"/>
      <c r="DT243" s="200"/>
      <c r="DU243" s="200"/>
      <c r="DV243" s="200"/>
      <c r="DW243" s="200"/>
      <c r="DX243" s="200"/>
      <c r="DY243" s="200"/>
      <c r="DZ243" s="200"/>
      <c r="EA243" s="200"/>
      <c r="EB243" s="200"/>
      <c r="EC243" s="200"/>
      <c r="ED243" s="200"/>
      <c r="EE243" s="200"/>
      <c r="EF243" s="200"/>
    </row>
    <row r="244" spans="1:136" s="21" customFormat="1" ht="15.75" hidden="1" customHeight="1" x14ac:dyDescent="0.3">
      <c r="A244" s="582">
        <v>31</v>
      </c>
      <c r="B244" s="582"/>
      <c r="C244" s="35"/>
      <c r="D244" s="583" t="s">
        <v>0</v>
      </c>
      <c r="E244" s="583"/>
      <c r="F244" s="583"/>
      <c r="G244" s="581"/>
      <c r="H244" s="19">
        <f t="shared" si="1011"/>
        <v>0</v>
      </c>
      <c r="I244" s="52">
        <f>SUM(I245:I247)</f>
        <v>0</v>
      </c>
      <c r="J244" s="288">
        <f>SUM(J245:J247)</f>
        <v>0</v>
      </c>
      <c r="K244" s="53">
        <f t="shared" ref="K244:N244" si="1024">SUM(K245:K247)</f>
        <v>0</v>
      </c>
      <c r="L244" s="53">
        <f t="shared" si="1024"/>
        <v>0</v>
      </c>
      <c r="M244" s="53">
        <f t="shared" si="1024"/>
        <v>0</v>
      </c>
      <c r="N244" s="53">
        <f t="shared" si="1024"/>
        <v>0</v>
      </c>
      <c r="O244" s="307">
        <f t="shared" ref="O244" si="1025">SUM(O245:O247)</f>
        <v>0</v>
      </c>
      <c r="P244" s="213"/>
      <c r="Q244" s="213"/>
      <c r="R244" s="213"/>
      <c r="S244" s="213"/>
      <c r="T244" s="19">
        <f t="shared" si="1013"/>
        <v>0</v>
      </c>
      <c r="U244" s="52"/>
      <c r="V244" s="288"/>
      <c r="W244" s="53"/>
      <c r="X244" s="53"/>
      <c r="Y244" s="53"/>
      <c r="Z244" s="53"/>
      <c r="AA244" s="53"/>
      <c r="AB244" s="53"/>
      <c r="AC244" s="53"/>
      <c r="AD244" s="53"/>
      <c r="AE244" s="54"/>
      <c r="AF244" s="478">
        <f t="shared" si="1014"/>
        <v>0</v>
      </c>
      <c r="AG244" s="52"/>
      <c r="AH244" s="288"/>
      <c r="AI244" s="53">
        <f t="shared" ref="AI244:AQ244" si="1026">SUM(AI245:AI247)</f>
        <v>0</v>
      </c>
      <c r="AJ244" s="53">
        <f t="shared" si="1026"/>
        <v>0</v>
      </c>
      <c r="AK244" s="53">
        <f t="shared" si="1026"/>
        <v>0</v>
      </c>
      <c r="AL244" s="53">
        <f t="shared" si="1026"/>
        <v>0</v>
      </c>
      <c r="AM244" s="53">
        <f t="shared" ref="AM244" si="1027">SUM(AM245:AM247)</f>
        <v>0</v>
      </c>
      <c r="AN244" s="53">
        <f t="shared" si="1026"/>
        <v>0</v>
      </c>
      <c r="AO244" s="53">
        <f t="shared" si="1026"/>
        <v>0</v>
      </c>
      <c r="AP244" s="53">
        <f t="shared" si="1026"/>
        <v>0</v>
      </c>
      <c r="AQ244" s="54">
        <f t="shared" si="1026"/>
        <v>0</v>
      </c>
      <c r="AR244" s="183"/>
      <c r="AS244" s="108"/>
      <c r="AT244" s="108"/>
      <c r="AU244" s="108"/>
      <c r="AV244" s="108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201"/>
      <c r="BQ244" s="201"/>
      <c r="BR244" s="201"/>
      <c r="BS244" s="201"/>
      <c r="BT244" s="201"/>
      <c r="BU244" s="201"/>
      <c r="BV244" s="201"/>
      <c r="BW244" s="201"/>
      <c r="BX244" s="201"/>
      <c r="BY244" s="201"/>
      <c r="BZ244" s="201"/>
      <c r="CA244" s="201"/>
      <c r="CB244" s="201"/>
      <c r="CC244" s="201"/>
      <c r="CD244" s="201"/>
      <c r="CE244" s="201"/>
      <c r="CF244" s="201"/>
      <c r="CG244" s="201"/>
      <c r="CH244" s="201"/>
      <c r="CI244" s="201"/>
      <c r="CJ244" s="201"/>
      <c r="CK244" s="201"/>
      <c r="CL244" s="201"/>
      <c r="CM244" s="201"/>
      <c r="CN244" s="201"/>
      <c r="CO244" s="201"/>
      <c r="CP244" s="201"/>
      <c r="CQ244" s="201"/>
      <c r="CR244" s="201"/>
      <c r="CS244" s="201"/>
      <c r="CT244" s="201"/>
      <c r="CU244" s="201"/>
      <c r="CV244" s="201"/>
      <c r="CW244" s="201"/>
      <c r="CX244" s="201"/>
      <c r="CY244" s="201"/>
      <c r="CZ244" s="201"/>
      <c r="DA244" s="201"/>
      <c r="DB244" s="201"/>
      <c r="DC244" s="201"/>
      <c r="DD244" s="201"/>
      <c r="DE244" s="201"/>
      <c r="DF244" s="201"/>
      <c r="DG244" s="201"/>
      <c r="DH244" s="201"/>
      <c r="DI244" s="201"/>
      <c r="DJ244" s="201"/>
      <c r="DK244" s="201"/>
      <c r="DL244" s="201"/>
      <c r="DM244" s="201"/>
      <c r="DN244" s="201"/>
      <c r="DO244" s="201"/>
      <c r="DP244" s="201"/>
      <c r="DQ244" s="201"/>
      <c r="DR244" s="201"/>
      <c r="DS244" s="201"/>
      <c r="DT244" s="201"/>
      <c r="DU244" s="201"/>
      <c r="DV244" s="201"/>
      <c r="DW244" s="201"/>
      <c r="DX244" s="201"/>
      <c r="DY244" s="201"/>
      <c r="DZ244" s="201"/>
      <c r="EA244" s="201"/>
      <c r="EB244" s="201"/>
      <c r="EC244" s="201"/>
      <c r="ED244" s="201"/>
      <c r="EE244" s="201"/>
      <c r="EF244" s="201"/>
    </row>
    <row r="245" spans="1:136" s="24" customFormat="1" ht="15.75" hidden="1" customHeight="1" x14ac:dyDescent="0.3">
      <c r="A245" s="578">
        <v>311</v>
      </c>
      <c r="B245" s="578"/>
      <c r="C245" s="578"/>
      <c r="D245" s="579" t="s">
        <v>1</v>
      </c>
      <c r="E245" s="579"/>
      <c r="F245" s="579"/>
      <c r="G245" s="579"/>
      <c r="H245" s="22">
        <f t="shared" si="1011"/>
        <v>0</v>
      </c>
      <c r="I245" s="55"/>
      <c r="J245" s="289"/>
      <c r="K245" s="56"/>
      <c r="L245" s="56"/>
      <c r="M245" s="56"/>
      <c r="N245" s="56"/>
      <c r="O245" s="308"/>
      <c r="P245" s="213"/>
      <c r="Q245" s="213"/>
      <c r="R245" s="213"/>
      <c r="S245" s="213"/>
      <c r="T245" s="23">
        <f t="shared" si="1013"/>
        <v>0</v>
      </c>
      <c r="U245" s="55"/>
      <c r="V245" s="289"/>
      <c r="W245" s="56"/>
      <c r="X245" s="56"/>
      <c r="Y245" s="56"/>
      <c r="Z245" s="56"/>
      <c r="AA245" s="56"/>
      <c r="AB245" s="56"/>
      <c r="AC245" s="56"/>
      <c r="AD245" s="56"/>
      <c r="AE245" s="57"/>
      <c r="AF245" s="479">
        <f t="shared" si="1014"/>
        <v>0</v>
      </c>
      <c r="AG245" s="55"/>
      <c r="AH245" s="289"/>
      <c r="AI245" s="56"/>
      <c r="AJ245" s="56"/>
      <c r="AK245" s="56"/>
      <c r="AL245" s="56"/>
      <c r="AM245" s="56"/>
      <c r="AN245" s="56"/>
      <c r="AO245" s="56"/>
      <c r="AP245" s="56"/>
      <c r="AQ245" s="57"/>
      <c r="AR245" s="183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97"/>
      <c r="BQ245" s="197"/>
      <c r="BR245" s="197"/>
      <c r="BS245" s="197"/>
      <c r="BT245" s="197"/>
      <c r="BU245" s="197"/>
      <c r="BV245" s="197"/>
      <c r="BW245" s="197"/>
      <c r="BX245" s="197"/>
      <c r="BY245" s="197"/>
      <c r="BZ245" s="197"/>
      <c r="CA245" s="197"/>
      <c r="CB245" s="197"/>
      <c r="CC245" s="197"/>
      <c r="CD245" s="197"/>
      <c r="CE245" s="197"/>
      <c r="CF245" s="197"/>
      <c r="CG245" s="197"/>
      <c r="CH245" s="197"/>
      <c r="CI245" s="197"/>
      <c r="CJ245" s="197"/>
      <c r="CK245" s="197"/>
      <c r="CL245" s="197"/>
      <c r="CM245" s="197"/>
      <c r="CN245" s="197"/>
      <c r="CO245" s="197"/>
      <c r="CP245" s="197"/>
      <c r="CQ245" s="197"/>
      <c r="CR245" s="197"/>
      <c r="CS245" s="197"/>
      <c r="CT245" s="197"/>
      <c r="CU245" s="197"/>
      <c r="CV245" s="197"/>
      <c r="CW245" s="197"/>
      <c r="CX245" s="197"/>
      <c r="CY245" s="197"/>
      <c r="CZ245" s="197"/>
      <c r="DA245" s="197"/>
      <c r="DB245" s="197"/>
      <c r="DC245" s="197"/>
      <c r="DD245" s="197"/>
      <c r="DE245" s="197"/>
      <c r="DF245" s="197"/>
      <c r="DG245" s="197"/>
      <c r="DH245" s="197"/>
      <c r="DI245" s="197"/>
      <c r="DJ245" s="197"/>
      <c r="DK245" s="197"/>
      <c r="DL245" s="197"/>
      <c r="DM245" s="197"/>
      <c r="DN245" s="197"/>
      <c r="DO245" s="197"/>
      <c r="DP245" s="197"/>
      <c r="DQ245" s="197"/>
      <c r="DR245" s="197"/>
      <c r="DS245" s="197"/>
      <c r="DT245" s="197"/>
      <c r="DU245" s="197"/>
      <c r="DV245" s="197"/>
      <c r="DW245" s="197"/>
      <c r="DX245" s="197"/>
      <c r="DY245" s="197"/>
      <c r="DZ245" s="197"/>
      <c r="EA245" s="197"/>
      <c r="EB245" s="197"/>
      <c r="EC245" s="197"/>
      <c r="ED245" s="197"/>
      <c r="EE245" s="197"/>
      <c r="EF245" s="197"/>
    </row>
    <row r="246" spans="1:136" s="24" customFormat="1" ht="15.75" hidden="1" customHeight="1" x14ac:dyDescent="0.3">
      <c r="A246" s="578">
        <v>312</v>
      </c>
      <c r="B246" s="578"/>
      <c r="C246" s="578"/>
      <c r="D246" s="579" t="s">
        <v>2</v>
      </c>
      <c r="E246" s="579"/>
      <c r="F246" s="579"/>
      <c r="G246" s="579"/>
      <c r="H246" s="22">
        <f t="shared" si="1011"/>
        <v>0</v>
      </c>
      <c r="I246" s="55"/>
      <c r="J246" s="289"/>
      <c r="K246" s="56"/>
      <c r="L246" s="56"/>
      <c r="M246" s="56"/>
      <c r="N246" s="56"/>
      <c r="O246" s="308"/>
      <c r="P246" s="213"/>
      <c r="Q246" s="213"/>
      <c r="R246" s="213"/>
      <c r="S246" s="213"/>
      <c r="T246" s="23">
        <f t="shared" si="1013"/>
        <v>0</v>
      </c>
      <c r="U246" s="55"/>
      <c r="V246" s="289"/>
      <c r="W246" s="56"/>
      <c r="X246" s="56"/>
      <c r="Y246" s="56"/>
      <c r="Z246" s="56"/>
      <c r="AA246" s="56"/>
      <c r="AB246" s="56"/>
      <c r="AC246" s="56"/>
      <c r="AD246" s="56"/>
      <c r="AE246" s="57"/>
      <c r="AF246" s="479">
        <f t="shared" si="1014"/>
        <v>0</v>
      </c>
      <c r="AG246" s="55"/>
      <c r="AH246" s="289"/>
      <c r="AI246" s="56"/>
      <c r="AJ246" s="56"/>
      <c r="AK246" s="56"/>
      <c r="AL246" s="56"/>
      <c r="AM246" s="56"/>
      <c r="AN246" s="56"/>
      <c r="AO246" s="56"/>
      <c r="AP246" s="56"/>
      <c r="AQ246" s="57"/>
      <c r="AR246" s="183"/>
      <c r="AS246" s="124"/>
      <c r="AT246" s="124"/>
      <c r="AU246" s="124"/>
      <c r="AV246" s="124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97"/>
      <c r="BQ246" s="197"/>
      <c r="BR246" s="197"/>
      <c r="BS246" s="197"/>
      <c r="BT246" s="197"/>
      <c r="BU246" s="197"/>
      <c r="BV246" s="197"/>
      <c r="BW246" s="197"/>
      <c r="BX246" s="197"/>
      <c r="BY246" s="197"/>
      <c r="BZ246" s="197"/>
      <c r="CA246" s="197"/>
      <c r="CB246" s="197"/>
      <c r="CC246" s="197"/>
      <c r="CD246" s="197"/>
      <c r="CE246" s="197"/>
      <c r="CF246" s="197"/>
      <c r="CG246" s="197"/>
      <c r="CH246" s="197"/>
      <c r="CI246" s="197"/>
      <c r="CJ246" s="197"/>
      <c r="CK246" s="197"/>
      <c r="CL246" s="197"/>
      <c r="CM246" s="197"/>
      <c r="CN246" s="197"/>
      <c r="CO246" s="197"/>
      <c r="CP246" s="197"/>
      <c r="CQ246" s="197"/>
      <c r="CR246" s="197"/>
      <c r="CS246" s="197"/>
      <c r="CT246" s="197"/>
      <c r="CU246" s="197"/>
      <c r="CV246" s="197"/>
      <c r="CW246" s="197"/>
      <c r="CX246" s="197"/>
      <c r="CY246" s="197"/>
      <c r="CZ246" s="197"/>
      <c r="DA246" s="197"/>
      <c r="DB246" s="197"/>
      <c r="DC246" s="197"/>
      <c r="DD246" s="197"/>
      <c r="DE246" s="197"/>
      <c r="DF246" s="197"/>
      <c r="DG246" s="197"/>
      <c r="DH246" s="197"/>
      <c r="DI246" s="197"/>
      <c r="DJ246" s="197"/>
      <c r="DK246" s="197"/>
      <c r="DL246" s="197"/>
      <c r="DM246" s="197"/>
      <c r="DN246" s="197"/>
      <c r="DO246" s="197"/>
      <c r="DP246" s="197"/>
      <c r="DQ246" s="197"/>
      <c r="DR246" s="197"/>
      <c r="DS246" s="197"/>
      <c r="DT246" s="197"/>
      <c r="DU246" s="197"/>
      <c r="DV246" s="197"/>
      <c r="DW246" s="197"/>
      <c r="DX246" s="197"/>
      <c r="DY246" s="197"/>
      <c r="DZ246" s="197"/>
      <c r="EA246" s="197"/>
      <c r="EB246" s="197"/>
      <c r="EC246" s="197"/>
      <c r="ED246" s="197"/>
      <c r="EE246" s="197"/>
      <c r="EF246" s="197"/>
    </row>
    <row r="247" spans="1:136" s="24" customFormat="1" ht="15.75" hidden="1" customHeight="1" x14ac:dyDescent="0.3">
      <c r="A247" s="578">
        <v>313</v>
      </c>
      <c r="B247" s="578"/>
      <c r="C247" s="578"/>
      <c r="D247" s="579" t="s">
        <v>3</v>
      </c>
      <c r="E247" s="579"/>
      <c r="F247" s="579"/>
      <c r="G247" s="579"/>
      <c r="H247" s="22">
        <f t="shared" si="1011"/>
        <v>0</v>
      </c>
      <c r="I247" s="55"/>
      <c r="J247" s="289"/>
      <c r="K247" s="56"/>
      <c r="L247" s="56"/>
      <c r="M247" s="56"/>
      <c r="N247" s="56"/>
      <c r="O247" s="308"/>
      <c r="P247" s="213"/>
      <c r="Q247" s="213"/>
      <c r="R247" s="213"/>
      <c r="S247" s="213"/>
      <c r="T247" s="23">
        <f t="shared" si="1013"/>
        <v>0</v>
      </c>
      <c r="U247" s="55"/>
      <c r="V247" s="289"/>
      <c r="W247" s="56"/>
      <c r="X247" s="56"/>
      <c r="Y247" s="56"/>
      <c r="Z247" s="56"/>
      <c r="AA247" s="56"/>
      <c r="AB247" s="56"/>
      <c r="AC247" s="56"/>
      <c r="AD247" s="56"/>
      <c r="AE247" s="57"/>
      <c r="AF247" s="479">
        <f t="shared" si="1014"/>
        <v>0</v>
      </c>
      <c r="AG247" s="55"/>
      <c r="AH247" s="289"/>
      <c r="AI247" s="56"/>
      <c r="AJ247" s="56"/>
      <c r="AK247" s="56"/>
      <c r="AL247" s="56"/>
      <c r="AM247" s="56"/>
      <c r="AN247" s="56"/>
      <c r="AO247" s="56"/>
      <c r="AP247" s="56"/>
      <c r="AQ247" s="57"/>
      <c r="AR247" s="183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97"/>
      <c r="BQ247" s="197"/>
      <c r="BR247" s="197"/>
      <c r="BS247" s="197"/>
      <c r="BT247" s="197"/>
      <c r="BU247" s="197"/>
      <c r="BV247" s="197"/>
      <c r="BW247" s="197"/>
      <c r="BX247" s="197"/>
      <c r="BY247" s="197"/>
      <c r="BZ247" s="197"/>
      <c r="CA247" s="197"/>
      <c r="CB247" s="197"/>
      <c r="CC247" s="197"/>
      <c r="CD247" s="197"/>
      <c r="CE247" s="197"/>
      <c r="CF247" s="197"/>
      <c r="CG247" s="197"/>
      <c r="CH247" s="197"/>
      <c r="CI247" s="197"/>
      <c r="CJ247" s="197"/>
      <c r="CK247" s="197"/>
      <c r="CL247" s="197"/>
      <c r="CM247" s="197"/>
      <c r="CN247" s="197"/>
      <c r="CO247" s="197"/>
      <c r="CP247" s="197"/>
      <c r="CQ247" s="197"/>
      <c r="CR247" s="197"/>
      <c r="CS247" s="197"/>
      <c r="CT247" s="197"/>
      <c r="CU247" s="197"/>
      <c r="CV247" s="197"/>
      <c r="CW247" s="197"/>
      <c r="CX247" s="197"/>
      <c r="CY247" s="197"/>
      <c r="CZ247" s="197"/>
      <c r="DA247" s="197"/>
      <c r="DB247" s="197"/>
      <c r="DC247" s="197"/>
      <c r="DD247" s="197"/>
      <c r="DE247" s="197"/>
      <c r="DF247" s="197"/>
      <c r="DG247" s="197"/>
      <c r="DH247" s="197"/>
      <c r="DI247" s="197"/>
      <c r="DJ247" s="197"/>
      <c r="DK247" s="197"/>
      <c r="DL247" s="197"/>
      <c r="DM247" s="197"/>
      <c r="DN247" s="197"/>
      <c r="DO247" s="197"/>
      <c r="DP247" s="197"/>
      <c r="DQ247" s="197"/>
      <c r="DR247" s="197"/>
      <c r="DS247" s="197"/>
      <c r="DT247" s="197"/>
      <c r="DU247" s="197"/>
      <c r="DV247" s="197"/>
      <c r="DW247" s="197"/>
      <c r="DX247" s="197"/>
      <c r="DY247" s="197"/>
      <c r="DZ247" s="197"/>
      <c r="EA247" s="197"/>
      <c r="EB247" s="197"/>
      <c r="EC247" s="197"/>
      <c r="ED247" s="197"/>
      <c r="EE247" s="197"/>
      <c r="EF247" s="197"/>
    </row>
    <row r="248" spans="1:136" s="21" customFormat="1" ht="15.75" hidden="1" customHeight="1" x14ac:dyDescent="0.3">
      <c r="A248" s="582">
        <v>32</v>
      </c>
      <c r="B248" s="582"/>
      <c r="C248" s="35"/>
      <c r="D248" s="583" t="s">
        <v>4</v>
      </c>
      <c r="E248" s="583"/>
      <c r="F248" s="583"/>
      <c r="G248" s="581"/>
      <c r="H248" s="19">
        <f t="shared" si="1011"/>
        <v>0</v>
      </c>
      <c r="I248" s="52">
        <f>SUM(I249:I252)</f>
        <v>0</v>
      </c>
      <c r="J248" s="288">
        <f>SUM(J249:J252)</f>
        <v>0</v>
      </c>
      <c r="K248" s="53">
        <f t="shared" ref="K248:N248" si="1028">SUM(K249:K252)</f>
        <v>0</v>
      </c>
      <c r="L248" s="53">
        <f t="shared" si="1028"/>
        <v>0</v>
      </c>
      <c r="M248" s="53">
        <f t="shared" si="1028"/>
        <v>0</v>
      </c>
      <c r="N248" s="53">
        <f t="shared" si="1028"/>
        <v>0</v>
      </c>
      <c r="O248" s="307">
        <f t="shared" ref="O248" si="1029">SUM(O249:O252)</f>
        <v>0</v>
      </c>
      <c r="P248" s="213"/>
      <c r="Q248" s="213"/>
      <c r="R248" s="213"/>
      <c r="S248" s="213"/>
      <c r="T248" s="19">
        <f t="shared" si="1013"/>
        <v>0</v>
      </c>
      <c r="U248" s="52"/>
      <c r="V248" s="288"/>
      <c r="W248" s="53"/>
      <c r="X248" s="53"/>
      <c r="Y248" s="53"/>
      <c r="Z248" s="53"/>
      <c r="AA248" s="53"/>
      <c r="AB248" s="53"/>
      <c r="AC248" s="53"/>
      <c r="AD248" s="53"/>
      <c r="AE248" s="54"/>
      <c r="AF248" s="478">
        <f t="shared" si="1014"/>
        <v>0</v>
      </c>
      <c r="AG248" s="52"/>
      <c r="AH248" s="288"/>
      <c r="AI248" s="53">
        <f t="shared" ref="AI248:AQ248" si="1030">SUM(AI249:AI252)</f>
        <v>0</v>
      </c>
      <c r="AJ248" s="53">
        <f t="shared" si="1030"/>
        <v>0</v>
      </c>
      <c r="AK248" s="53">
        <f t="shared" si="1030"/>
        <v>0</v>
      </c>
      <c r="AL248" s="53">
        <f t="shared" si="1030"/>
        <v>0</v>
      </c>
      <c r="AM248" s="53">
        <f t="shared" ref="AM248" si="1031">SUM(AM249:AM252)</f>
        <v>0</v>
      </c>
      <c r="AN248" s="53">
        <f t="shared" si="1030"/>
        <v>0</v>
      </c>
      <c r="AO248" s="53">
        <f t="shared" si="1030"/>
        <v>0</v>
      </c>
      <c r="AP248" s="53">
        <f t="shared" si="1030"/>
        <v>0</v>
      </c>
      <c r="AQ248" s="54">
        <f t="shared" si="1030"/>
        <v>0</v>
      </c>
      <c r="AR248" s="183"/>
      <c r="AS248" s="108"/>
      <c r="AT248" s="108"/>
      <c r="AU248" s="108"/>
      <c r="AV248" s="108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201"/>
      <c r="BQ248" s="201"/>
      <c r="BR248" s="201"/>
      <c r="BS248" s="201"/>
      <c r="BT248" s="201"/>
      <c r="BU248" s="201"/>
      <c r="BV248" s="201"/>
      <c r="BW248" s="201"/>
      <c r="BX248" s="201"/>
      <c r="BY248" s="201"/>
      <c r="BZ248" s="201"/>
      <c r="CA248" s="201"/>
      <c r="CB248" s="201"/>
      <c r="CC248" s="201"/>
      <c r="CD248" s="201"/>
      <c r="CE248" s="201"/>
      <c r="CF248" s="201"/>
      <c r="CG248" s="201"/>
      <c r="CH248" s="201"/>
      <c r="CI248" s="201"/>
      <c r="CJ248" s="201"/>
      <c r="CK248" s="201"/>
      <c r="CL248" s="201"/>
      <c r="CM248" s="201"/>
      <c r="CN248" s="201"/>
      <c r="CO248" s="201"/>
      <c r="CP248" s="201"/>
      <c r="CQ248" s="201"/>
      <c r="CR248" s="201"/>
      <c r="CS248" s="201"/>
      <c r="CT248" s="201"/>
      <c r="CU248" s="201"/>
      <c r="CV248" s="201"/>
      <c r="CW248" s="201"/>
      <c r="CX248" s="201"/>
      <c r="CY248" s="201"/>
      <c r="CZ248" s="201"/>
      <c r="DA248" s="201"/>
      <c r="DB248" s="201"/>
      <c r="DC248" s="201"/>
      <c r="DD248" s="201"/>
      <c r="DE248" s="201"/>
      <c r="DF248" s="201"/>
      <c r="DG248" s="201"/>
      <c r="DH248" s="201"/>
      <c r="DI248" s="201"/>
      <c r="DJ248" s="201"/>
      <c r="DK248" s="201"/>
      <c r="DL248" s="201"/>
      <c r="DM248" s="201"/>
      <c r="DN248" s="201"/>
      <c r="DO248" s="201"/>
      <c r="DP248" s="201"/>
      <c r="DQ248" s="201"/>
      <c r="DR248" s="201"/>
      <c r="DS248" s="201"/>
      <c r="DT248" s="201"/>
      <c r="DU248" s="201"/>
      <c r="DV248" s="201"/>
      <c r="DW248" s="201"/>
      <c r="DX248" s="201"/>
      <c r="DY248" s="201"/>
      <c r="DZ248" s="201"/>
      <c r="EA248" s="201"/>
      <c r="EB248" s="201"/>
      <c r="EC248" s="201"/>
      <c r="ED248" s="201"/>
      <c r="EE248" s="201"/>
      <c r="EF248" s="201"/>
    </row>
    <row r="249" spans="1:136" s="24" customFormat="1" ht="15.75" hidden="1" customHeight="1" x14ac:dyDescent="0.3">
      <c r="A249" s="578">
        <v>321</v>
      </c>
      <c r="B249" s="578"/>
      <c r="C249" s="578"/>
      <c r="D249" s="579" t="s">
        <v>5</v>
      </c>
      <c r="E249" s="579"/>
      <c r="F249" s="579"/>
      <c r="G249" s="579"/>
      <c r="H249" s="22">
        <f t="shared" si="1011"/>
        <v>0</v>
      </c>
      <c r="I249" s="55"/>
      <c r="J249" s="289"/>
      <c r="K249" s="56"/>
      <c r="L249" s="56"/>
      <c r="M249" s="56"/>
      <c r="N249" s="56"/>
      <c r="O249" s="308"/>
      <c r="P249" s="213"/>
      <c r="Q249" s="213"/>
      <c r="R249" s="213"/>
      <c r="S249" s="213"/>
      <c r="T249" s="23">
        <f t="shared" si="1013"/>
        <v>0</v>
      </c>
      <c r="U249" s="55"/>
      <c r="V249" s="289"/>
      <c r="W249" s="56"/>
      <c r="X249" s="56"/>
      <c r="Y249" s="56"/>
      <c r="Z249" s="56"/>
      <c r="AA249" s="56"/>
      <c r="AB249" s="56"/>
      <c r="AC249" s="56"/>
      <c r="AD249" s="56"/>
      <c r="AE249" s="57"/>
      <c r="AF249" s="479">
        <f t="shared" si="1014"/>
        <v>0</v>
      </c>
      <c r="AG249" s="55"/>
      <c r="AH249" s="289"/>
      <c r="AI249" s="56"/>
      <c r="AJ249" s="56"/>
      <c r="AK249" s="56"/>
      <c r="AL249" s="56"/>
      <c r="AM249" s="56"/>
      <c r="AN249" s="56"/>
      <c r="AO249" s="56"/>
      <c r="AP249" s="56"/>
      <c r="AQ249" s="57"/>
      <c r="AR249" s="183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8"/>
      <c r="BN249" s="108"/>
      <c r="BO249" s="108"/>
      <c r="BP249" s="197"/>
      <c r="BQ249" s="197"/>
      <c r="BR249" s="197"/>
      <c r="BS249" s="197"/>
      <c r="BT249" s="197"/>
      <c r="BU249" s="197"/>
      <c r="BV249" s="197"/>
      <c r="BW249" s="197"/>
      <c r="BX249" s="197"/>
      <c r="BY249" s="197"/>
      <c r="BZ249" s="197"/>
      <c r="CA249" s="197"/>
      <c r="CB249" s="197"/>
      <c r="CC249" s="197"/>
      <c r="CD249" s="197"/>
      <c r="CE249" s="197"/>
      <c r="CF249" s="197"/>
      <c r="CG249" s="197"/>
      <c r="CH249" s="197"/>
      <c r="CI249" s="197"/>
      <c r="CJ249" s="197"/>
      <c r="CK249" s="197"/>
      <c r="CL249" s="197"/>
      <c r="CM249" s="197"/>
      <c r="CN249" s="197"/>
      <c r="CO249" s="197"/>
      <c r="CP249" s="197"/>
      <c r="CQ249" s="197"/>
      <c r="CR249" s="197"/>
      <c r="CS249" s="197"/>
      <c r="CT249" s="197"/>
      <c r="CU249" s="197"/>
      <c r="CV249" s="197"/>
      <c r="CW249" s="197"/>
      <c r="CX249" s="197"/>
      <c r="CY249" s="197"/>
      <c r="CZ249" s="197"/>
      <c r="DA249" s="197"/>
      <c r="DB249" s="197"/>
      <c r="DC249" s="197"/>
      <c r="DD249" s="197"/>
      <c r="DE249" s="197"/>
      <c r="DF249" s="197"/>
      <c r="DG249" s="197"/>
      <c r="DH249" s="197"/>
      <c r="DI249" s="197"/>
      <c r="DJ249" s="197"/>
      <c r="DK249" s="197"/>
      <c r="DL249" s="197"/>
      <c r="DM249" s="197"/>
      <c r="DN249" s="197"/>
      <c r="DO249" s="197"/>
      <c r="DP249" s="197"/>
      <c r="DQ249" s="197"/>
      <c r="DR249" s="197"/>
      <c r="DS249" s="197"/>
      <c r="DT249" s="197"/>
      <c r="DU249" s="197"/>
      <c r="DV249" s="197"/>
      <c r="DW249" s="197"/>
      <c r="DX249" s="197"/>
      <c r="DY249" s="197"/>
      <c r="DZ249" s="197"/>
      <c r="EA249" s="197"/>
      <c r="EB249" s="197"/>
      <c r="EC249" s="197"/>
      <c r="ED249" s="197"/>
      <c r="EE249" s="197"/>
      <c r="EF249" s="197"/>
    </row>
    <row r="250" spans="1:136" s="24" customFormat="1" ht="15.75" hidden="1" customHeight="1" x14ac:dyDescent="0.3">
      <c r="A250" s="578">
        <v>322</v>
      </c>
      <c r="B250" s="578"/>
      <c r="C250" s="578"/>
      <c r="D250" s="579" t="s">
        <v>6</v>
      </c>
      <c r="E250" s="579"/>
      <c r="F250" s="579"/>
      <c r="G250" s="579"/>
      <c r="H250" s="22">
        <f t="shared" si="1011"/>
        <v>0</v>
      </c>
      <c r="I250" s="55"/>
      <c r="J250" s="289"/>
      <c r="K250" s="56"/>
      <c r="L250" s="56"/>
      <c r="M250" s="56"/>
      <c r="N250" s="56"/>
      <c r="O250" s="308"/>
      <c r="P250" s="213"/>
      <c r="Q250" s="213"/>
      <c r="R250" s="213"/>
      <c r="S250" s="213"/>
      <c r="T250" s="23">
        <f t="shared" si="1013"/>
        <v>0</v>
      </c>
      <c r="U250" s="55"/>
      <c r="V250" s="289"/>
      <c r="W250" s="56"/>
      <c r="X250" s="56"/>
      <c r="Y250" s="56"/>
      <c r="Z250" s="56"/>
      <c r="AA250" s="56"/>
      <c r="AB250" s="56"/>
      <c r="AC250" s="56"/>
      <c r="AD250" s="56"/>
      <c r="AE250" s="57"/>
      <c r="AF250" s="479">
        <f t="shared" si="1014"/>
        <v>0</v>
      </c>
      <c r="AG250" s="55"/>
      <c r="AH250" s="289"/>
      <c r="AI250" s="56"/>
      <c r="AJ250" s="56"/>
      <c r="AK250" s="56"/>
      <c r="AL250" s="56"/>
      <c r="AM250" s="56"/>
      <c r="AN250" s="56"/>
      <c r="AO250" s="56"/>
      <c r="AP250" s="56"/>
      <c r="AQ250" s="57"/>
      <c r="AR250" s="183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8"/>
      <c r="BN250" s="108"/>
      <c r="BO250" s="108"/>
      <c r="BP250" s="197"/>
      <c r="BQ250" s="197"/>
      <c r="BR250" s="197"/>
      <c r="BS250" s="197"/>
      <c r="BT250" s="197"/>
      <c r="BU250" s="197"/>
      <c r="BV250" s="197"/>
      <c r="BW250" s="197"/>
      <c r="BX250" s="197"/>
      <c r="BY250" s="197"/>
      <c r="BZ250" s="197"/>
      <c r="CA250" s="197"/>
      <c r="CB250" s="197"/>
      <c r="CC250" s="197"/>
      <c r="CD250" s="197"/>
      <c r="CE250" s="197"/>
      <c r="CF250" s="197"/>
      <c r="CG250" s="197"/>
      <c r="CH250" s="197"/>
      <c r="CI250" s="197"/>
      <c r="CJ250" s="197"/>
      <c r="CK250" s="197"/>
      <c r="CL250" s="197"/>
      <c r="CM250" s="197"/>
      <c r="CN250" s="197"/>
      <c r="CO250" s="197"/>
      <c r="CP250" s="197"/>
      <c r="CQ250" s="197"/>
      <c r="CR250" s="197"/>
      <c r="CS250" s="197"/>
      <c r="CT250" s="197"/>
      <c r="CU250" s="197"/>
      <c r="CV250" s="197"/>
      <c r="CW250" s="197"/>
      <c r="CX250" s="197"/>
      <c r="CY250" s="197"/>
      <c r="CZ250" s="197"/>
      <c r="DA250" s="197"/>
      <c r="DB250" s="197"/>
      <c r="DC250" s="197"/>
      <c r="DD250" s="197"/>
      <c r="DE250" s="197"/>
      <c r="DF250" s="197"/>
      <c r="DG250" s="197"/>
      <c r="DH250" s="197"/>
      <c r="DI250" s="197"/>
      <c r="DJ250" s="197"/>
      <c r="DK250" s="197"/>
      <c r="DL250" s="197"/>
      <c r="DM250" s="197"/>
      <c r="DN250" s="197"/>
      <c r="DO250" s="197"/>
      <c r="DP250" s="197"/>
      <c r="DQ250" s="197"/>
      <c r="DR250" s="197"/>
      <c r="DS250" s="197"/>
      <c r="DT250" s="197"/>
      <c r="DU250" s="197"/>
      <c r="DV250" s="197"/>
      <c r="DW250" s="197"/>
      <c r="DX250" s="197"/>
      <c r="DY250" s="197"/>
      <c r="DZ250" s="197"/>
      <c r="EA250" s="197"/>
      <c r="EB250" s="197"/>
      <c r="EC250" s="197"/>
      <c r="ED250" s="197"/>
      <c r="EE250" s="197"/>
      <c r="EF250" s="197"/>
    </row>
    <row r="251" spans="1:136" s="24" customFormat="1" ht="15.75" hidden="1" customHeight="1" x14ac:dyDescent="0.3">
      <c r="A251" s="578">
        <v>323</v>
      </c>
      <c r="B251" s="578"/>
      <c r="C251" s="578"/>
      <c r="D251" s="579" t="s">
        <v>7</v>
      </c>
      <c r="E251" s="579"/>
      <c r="F251" s="579"/>
      <c r="G251" s="579"/>
      <c r="H251" s="22">
        <f t="shared" si="1011"/>
        <v>0</v>
      </c>
      <c r="I251" s="55"/>
      <c r="J251" s="289"/>
      <c r="K251" s="56"/>
      <c r="L251" s="56"/>
      <c r="M251" s="56"/>
      <c r="N251" s="56"/>
      <c r="O251" s="308"/>
      <c r="P251" s="213"/>
      <c r="Q251" s="213"/>
      <c r="R251" s="213"/>
      <c r="S251" s="213"/>
      <c r="T251" s="23">
        <f t="shared" si="1013"/>
        <v>0</v>
      </c>
      <c r="U251" s="55"/>
      <c r="V251" s="289"/>
      <c r="W251" s="56"/>
      <c r="X251" s="56"/>
      <c r="Y251" s="56"/>
      <c r="Z251" s="56"/>
      <c r="AA251" s="56"/>
      <c r="AB251" s="56"/>
      <c r="AC251" s="56"/>
      <c r="AD251" s="56"/>
      <c r="AE251" s="57"/>
      <c r="AF251" s="479">
        <f t="shared" si="1014"/>
        <v>0</v>
      </c>
      <c r="AG251" s="55"/>
      <c r="AH251" s="289"/>
      <c r="AI251" s="56"/>
      <c r="AJ251" s="56"/>
      <c r="AK251" s="56"/>
      <c r="AL251" s="56"/>
      <c r="AM251" s="56"/>
      <c r="AN251" s="56"/>
      <c r="AO251" s="56"/>
      <c r="AP251" s="56"/>
      <c r="AQ251" s="57"/>
      <c r="AR251" s="183"/>
      <c r="AS251" s="124"/>
      <c r="AT251" s="124"/>
      <c r="AU251" s="124"/>
      <c r="AV251" s="124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8"/>
      <c r="BN251" s="108"/>
      <c r="BO251" s="108"/>
      <c r="BP251" s="197"/>
      <c r="BQ251" s="197"/>
      <c r="BR251" s="197"/>
      <c r="BS251" s="197"/>
      <c r="BT251" s="197"/>
      <c r="BU251" s="197"/>
      <c r="BV251" s="197"/>
      <c r="BW251" s="197"/>
      <c r="BX251" s="197"/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97"/>
      <c r="CL251" s="197"/>
      <c r="CM251" s="197"/>
      <c r="CN251" s="197"/>
      <c r="CO251" s="197"/>
      <c r="CP251" s="197"/>
      <c r="CQ251" s="197"/>
      <c r="CR251" s="197"/>
      <c r="CS251" s="197"/>
      <c r="CT251" s="197"/>
      <c r="CU251" s="197"/>
      <c r="CV251" s="197"/>
      <c r="CW251" s="197"/>
      <c r="CX251" s="197"/>
      <c r="CY251" s="197"/>
      <c r="CZ251" s="197"/>
      <c r="DA251" s="197"/>
      <c r="DB251" s="197"/>
      <c r="DC251" s="197"/>
      <c r="DD251" s="197"/>
      <c r="DE251" s="197"/>
      <c r="DF251" s="197"/>
      <c r="DG251" s="197"/>
      <c r="DH251" s="197"/>
      <c r="DI251" s="197"/>
      <c r="DJ251" s="197"/>
      <c r="DK251" s="197"/>
      <c r="DL251" s="197"/>
      <c r="DM251" s="197"/>
      <c r="DN251" s="197"/>
      <c r="DO251" s="197"/>
      <c r="DP251" s="197"/>
      <c r="DQ251" s="197"/>
      <c r="DR251" s="197"/>
      <c r="DS251" s="197"/>
      <c r="DT251" s="197"/>
      <c r="DU251" s="197"/>
      <c r="DV251" s="197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</row>
    <row r="252" spans="1:136" s="24" customFormat="1" ht="15.75" hidden="1" customHeight="1" x14ac:dyDescent="0.3">
      <c r="A252" s="578">
        <v>329</v>
      </c>
      <c r="B252" s="578"/>
      <c r="C252" s="578"/>
      <c r="D252" s="579" t="s">
        <v>8</v>
      </c>
      <c r="E252" s="579"/>
      <c r="F252" s="579"/>
      <c r="G252" s="579"/>
      <c r="H252" s="22">
        <f t="shared" si="1011"/>
        <v>0</v>
      </c>
      <c r="I252" s="55"/>
      <c r="J252" s="289"/>
      <c r="K252" s="56"/>
      <c r="L252" s="56"/>
      <c r="M252" s="56"/>
      <c r="N252" s="56"/>
      <c r="O252" s="308"/>
      <c r="P252" s="213"/>
      <c r="Q252" s="213"/>
      <c r="R252" s="213"/>
      <c r="S252" s="213"/>
      <c r="T252" s="23">
        <f t="shared" si="1013"/>
        <v>0</v>
      </c>
      <c r="U252" s="55"/>
      <c r="V252" s="289"/>
      <c r="W252" s="56"/>
      <c r="X252" s="56"/>
      <c r="Y252" s="56"/>
      <c r="Z252" s="56"/>
      <c r="AA252" s="56"/>
      <c r="AB252" s="56"/>
      <c r="AC252" s="56"/>
      <c r="AD252" s="56"/>
      <c r="AE252" s="57"/>
      <c r="AF252" s="479">
        <f t="shared" si="1014"/>
        <v>0</v>
      </c>
      <c r="AG252" s="55"/>
      <c r="AH252" s="289"/>
      <c r="AI252" s="56"/>
      <c r="AJ252" s="56"/>
      <c r="AK252" s="56"/>
      <c r="AL252" s="56"/>
      <c r="AM252" s="56"/>
      <c r="AN252" s="56"/>
      <c r="AO252" s="56"/>
      <c r="AP252" s="56"/>
      <c r="AQ252" s="57"/>
      <c r="AR252" s="183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8"/>
      <c r="BN252" s="108"/>
      <c r="BO252" s="108"/>
      <c r="BP252" s="197"/>
      <c r="BQ252" s="197"/>
      <c r="BR252" s="197"/>
      <c r="BS252" s="197"/>
      <c r="BT252" s="197"/>
      <c r="BU252" s="197"/>
      <c r="BV252" s="197"/>
      <c r="BW252" s="197"/>
      <c r="BX252" s="197"/>
      <c r="BY252" s="197"/>
      <c r="BZ252" s="197"/>
      <c r="CA252" s="197"/>
      <c r="CB252" s="197"/>
      <c r="CC252" s="197"/>
      <c r="CD252" s="197"/>
      <c r="CE252" s="197"/>
      <c r="CF252" s="197"/>
      <c r="CG252" s="197"/>
      <c r="CH252" s="197"/>
      <c r="CI252" s="197"/>
      <c r="CJ252" s="197"/>
      <c r="CK252" s="197"/>
      <c r="CL252" s="197"/>
      <c r="CM252" s="197"/>
      <c r="CN252" s="197"/>
      <c r="CO252" s="197"/>
      <c r="CP252" s="197"/>
      <c r="CQ252" s="197"/>
      <c r="CR252" s="197"/>
      <c r="CS252" s="197"/>
      <c r="CT252" s="197"/>
      <c r="CU252" s="197"/>
      <c r="CV252" s="197"/>
      <c r="CW252" s="197"/>
      <c r="CX252" s="197"/>
      <c r="CY252" s="197"/>
      <c r="CZ252" s="197"/>
      <c r="DA252" s="197"/>
      <c r="DB252" s="197"/>
      <c r="DC252" s="197"/>
      <c r="DD252" s="197"/>
      <c r="DE252" s="197"/>
      <c r="DF252" s="197"/>
      <c r="DG252" s="197"/>
      <c r="DH252" s="197"/>
      <c r="DI252" s="197"/>
      <c r="DJ252" s="197"/>
      <c r="DK252" s="197"/>
      <c r="DL252" s="197"/>
      <c r="DM252" s="197"/>
      <c r="DN252" s="197"/>
      <c r="DO252" s="197"/>
      <c r="DP252" s="197"/>
      <c r="DQ252" s="197"/>
      <c r="DR252" s="197"/>
      <c r="DS252" s="197"/>
      <c r="DT252" s="197"/>
      <c r="DU252" s="197"/>
      <c r="DV252" s="197"/>
      <c r="DW252" s="197"/>
      <c r="DX252" s="197"/>
      <c r="DY252" s="197"/>
      <c r="DZ252" s="197"/>
      <c r="EA252" s="197"/>
      <c r="EB252" s="197"/>
      <c r="EC252" s="197"/>
      <c r="ED252" s="197"/>
      <c r="EE252" s="197"/>
      <c r="EF252" s="197"/>
    </row>
    <row r="253" spans="1:136" s="21" customFormat="1" ht="15.75" hidden="1" customHeight="1" x14ac:dyDescent="0.3">
      <c r="A253" s="582">
        <v>34</v>
      </c>
      <c r="B253" s="582"/>
      <c r="C253" s="35"/>
      <c r="D253" s="583" t="s">
        <v>9</v>
      </c>
      <c r="E253" s="583"/>
      <c r="F253" s="583"/>
      <c r="G253" s="581"/>
      <c r="H253" s="19">
        <f t="shared" si="1011"/>
        <v>0</v>
      </c>
      <c r="I253" s="52">
        <f>I254</f>
        <v>0</v>
      </c>
      <c r="J253" s="288">
        <f>J254</f>
        <v>0</v>
      </c>
      <c r="K253" s="53">
        <f t="shared" ref="K253:AQ253" si="1032">K254</f>
        <v>0</v>
      </c>
      <c r="L253" s="53">
        <f t="shared" si="1032"/>
        <v>0</v>
      </c>
      <c r="M253" s="53">
        <f t="shared" si="1032"/>
        <v>0</v>
      </c>
      <c r="N253" s="53">
        <f t="shared" si="1032"/>
        <v>0</v>
      </c>
      <c r="O253" s="307">
        <f t="shared" si="1032"/>
        <v>0</v>
      </c>
      <c r="P253" s="213"/>
      <c r="Q253" s="213"/>
      <c r="R253" s="213"/>
      <c r="S253" s="213"/>
      <c r="T253" s="19">
        <f t="shared" si="1013"/>
        <v>0</v>
      </c>
      <c r="U253" s="52"/>
      <c r="V253" s="288"/>
      <c r="W253" s="53"/>
      <c r="X253" s="53"/>
      <c r="Y253" s="53"/>
      <c r="Z253" s="53"/>
      <c r="AA253" s="53"/>
      <c r="AB253" s="53"/>
      <c r="AC253" s="53"/>
      <c r="AD253" s="53"/>
      <c r="AE253" s="54"/>
      <c r="AF253" s="478">
        <f t="shared" si="1014"/>
        <v>0</v>
      </c>
      <c r="AG253" s="52"/>
      <c r="AH253" s="288"/>
      <c r="AI253" s="53">
        <f t="shared" si="1032"/>
        <v>0</v>
      </c>
      <c r="AJ253" s="53">
        <f t="shared" si="1032"/>
        <v>0</v>
      </c>
      <c r="AK253" s="53">
        <f t="shared" si="1032"/>
        <v>0</v>
      </c>
      <c r="AL253" s="53">
        <f t="shared" si="1032"/>
        <v>0</v>
      </c>
      <c r="AM253" s="53">
        <f t="shared" si="1032"/>
        <v>0</v>
      </c>
      <c r="AN253" s="53">
        <f t="shared" si="1032"/>
        <v>0</v>
      </c>
      <c r="AO253" s="53">
        <f t="shared" si="1032"/>
        <v>0</v>
      </c>
      <c r="AP253" s="53">
        <f t="shared" si="1032"/>
        <v>0</v>
      </c>
      <c r="AQ253" s="54">
        <f t="shared" si="1032"/>
        <v>0</v>
      </c>
      <c r="AR253" s="183"/>
      <c r="AS253" s="196"/>
      <c r="AT253" s="196"/>
      <c r="AU253" s="438"/>
      <c r="AV253" s="438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201"/>
      <c r="BQ253" s="201"/>
      <c r="BR253" s="201"/>
      <c r="BS253" s="201"/>
      <c r="BT253" s="201"/>
      <c r="BU253" s="201"/>
      <c r="BV253" s="201"/>
      <c r="BW253" s="201"/>
      <c r="BX253" s="201"/>
      <c r="BY253" s="201"/>
      <c r="BZ253" s="201"/>
      <c r="CA253" s="201"/>
      <c r="CB253" s="201"/>
      <c r="CC253" s="201"/>
      <c r="CD253" s="201"/>
      <c r="CE253" s="201"/>
      <c r="CF253" s="201"/>
      <c r="CG253" s="201"/>
      <c r="CH253" s="201"/>
      <c r="CI253" s="201"/>
      <c r="CJ253" s="201"/>
      <c r="CK253" s="201"/>
      <c r="CL253" s="201"/>
      <c r="CM253" s="201"/>
      <c r="CN253" s="201"/>
      <c r="CO253" s="201"/>
      <c r="CP253" s="201"/>
      <c r="CQ253" s="201"/>
      <c r="CR253" s="201"/>
      <c r="CS253" s="201"/>
      <c r="CT253" s="201"/>
      <c r="CU253" s="201"/>
      <c r="CV253" s="201"/>
      <c r="CW253" s="201"/>
      <c r="CX253" s="201"/>
      <c r="CY253" s="201"/>
      <c r="CZ253" s="201"/>
      <c r="DA253" s="201"/>
      <c r="DB253" s="201"/>
      <c r="DC253" s="201"/>
      <c r="DD253" s="201"/>
      <c r="DE253" s="201"/>
      <c r="DF253" s="201"/>
      <c r="DG253" s="201"/>
      <c r="DH253" s="201"/>
      <c r="DI253" s="201"/>
      <c r="DJ253" s="201"/>
      <c r="DK253" s="201"/>
      <c r="DL253" s="201"/>
      <c r="DM253" s="201"/>
      <c r="DN253" s="201"/>
      <c r="DO253" s="201"/>
      <c r="DP253" s="201"/>
      <c r="DQ253" s="201"/>
      <c r="DR253" s="201"/>
      <c r="DS253" s="201"/>
      <c r="DT253" s="201"/>
      <c r="DU253" s="201"/>
      <c r="DV253" s="201"/>
      <c r="DW253" s="201"/>
      <c r="DX253" s="201"/>
      <c r="DY253" s="201"/>
      <c r="DZ253" s="201"/>
      <c r="EA253" s="201"/>
      <c r="EB253" s="201"/>
      <c r="EC253" s="201"/>
      <c r="ED253" s="201"/>
      <c r="EE253" s="201"/>
      <c r="EF253" s="201"/>
    </row>
    <row r="254" spans="1:136" s="24" customFormat="1" ht="15.75" hidden="1" customHeight="1" x14ac:dyDescent="0.3">
      <c r="A254" s="578">
        <v>343</v>
      </c>
      <c r="B254" s="578"/>
      <c r="C254" s="578"/>
      <c r="D254" s="579" t="s">
        <v>10</v>
      </c>
      <c r="E254" s="579"/>
      <c r="F254" s="579"/>
      <c r="G254" s="579"/>
      <c r="H254" s="22">
        <f t="shared" si="1011"/>
        <v>0</v>
      </c>
      <c r="I254" s="55"/>
      <c r="J254" s="289"/>
      <c r="K254" s="56"/>
      <c r="L254" s="56"/>
      <c r="M254" s="56"/>
      <c r="N254" s="56"/>
      <c r="O254" s="308"/>
      <c r="P254" s="213"/>
      <c r="Q254" s="213"/>
      <c r="R254" s="213"/>
      <c r="S254" s="213"/>
      <c r="T254" s="23">
        <f t="shared" si="1013"/>
        <v>0</v>
      </c>
      <c r="U254" s="55"/>
      <c r="V254" s="289"/>
      <c r="W254" s="56"/>
      <c r="X254" s="56"/>
      <c r="Y254" s="56"/>
      <c r="Z254" s="56"/>
      <c r="AA254" s="56"/>
      <c r="AB254" s="56"/>
      <c r="AC254" s="56"/>
      <c r="AD254" s="56"/>
      <c r="AE254" s="57"/>
      <c r="AF254" s="479">
        <f t="shared" si="1014"/>
        <v>0</v>
      </c>
      <c r="AG254" s="55"/>
      <c r="AH254" s="289"/>
      <c r="AI254" s="56"/>
      <c r="AJ254" s="56"/>
      <c r="AK254" s="56"/>
      <c r="AL254" s="56"/>
      <c r="AM254" s="56"/>
      <c r="AN254" s="56"/>
      <c r="AO254" s="56"/>
      <c r="AP254" s="56"/>
      <c r="AQ254" s="57"/>
      <c r="AR254" s="183"/>
      <c r="AS254" s="124"/>
      <c r="AT254" s="124"/>
      <c r="AU254" s="124"/>
      <c r="AV254" s="124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197"/>
      <c r="BQ254" s="197"/>
      <c r="BR254" s="197"/>
      <c r="BS254" s="197"/>
      <c r="BT254" s="197"/>
      <c r="BU254" s="197"/>
      <c r="BV254" s="197"/>
      <c r="BW254" s="197"/>
      <c r="BX254" s="197"/>
      <c r="BY254" s="197"/>
      <c r="BZ254" s="197"/>
      <c r="CA254" s="197"/>
      <c r="CB254" s="197"/>
      <c r="CC254" s="197"/>
      <c r="CD254" s="197"/>
      <c r="CE254" s="197"/>
      <c r="CF254" s="197"/>
      <c r="CG254" s="197"/>
      <c r="CH254" s="197"/>
      <c r="CI254" s="197"/>
      <c r="CJ254" s="197"/>
      <c r="CK254" s="197"/>
      <c r="CL254" s="197"/>
      <c r="CM254" s="197"/>
      <c r="CN254" s="197"/>
      <c r="CO254" s="197"/>
      <c r="CP254" s="197"/>
      <c r="CQ254" s="197"/>
      <c r="CR254" s="197"/>
      <c r="CS254" s="197"/>
      <c r="CT254" s="197"/>
      <c r="CU254" s="197"/>
      <c r="CV254" s="197"/>
      <c r="CW254" s="197"/>
      <c r="CX254" s="197"/>
      <c r="CY254" s="197"/>
      <c r="CZ254" s="197"/>
      <c r="DA254" s="197"/>
      <c r="DB254" s="197"/>
      <c r="DC254" s="197"/>
      <c r="DD254" s="197"/>
      <c r="DE254" s="197"/>
      <c r="DF254" s="197"/>
      <c r="DG254" s="197"/>
      <c r="DH254" s="197"/>
      <c r="DI254" s="197"/>
      <c r="DJ254" s="197"/>
      <c r="DK254" s="197"/>
      <c r="DL254" s="197"/>
      <c r="DM254" s="197"/>
      <c r="DN254" s="197"/>
      <c r="DO254" s="197"/>
      <c r="DP254" s="197"/>
      <c r="DQ254" s="197"/>
      <c r="DR254" s="197"/>
      <c r="DS254" s="197"/>
      <c r="DT254" s="197"/>
      <c r="DU254" s="197"/>
      <c r="DV254" s="197"/>
      <c r="DW254" s="197"/>
      <c r="DX254" s="197"/>
      <c r="DY254" s="197"/>
      <c r="DZ254" s="197"/>
      <c r="EA254" s="197"/>
      <c r="EB254" s="197"/>
      <c r="EC254" s="197"/>
      <c r="ED254" s="197"/>
      <c r="EE254" s="197"/>
      <c r="EF254" s="197"/>
    </row>
    <row r="255" spans="1:136" s="18" customFormat="1" ht="15.75" hidden="1" customHeight="1" x14ac:dyDescent="0.3">
      <c r="A255" s="20">
        <v>4</v>
      </c>
      <c r="B255" s="38"/>
      <c r="C255" s="38"/>
      <c r="D255" s="580" t="s">
        <v>17</v>
      </c>
      <c r="E255" s="580"/>
      <c r="F255" s="580"/>
      <c r="G255" s="581"/>
      <c r="H255" s="19">
        <f t="shared" si="1011"/>
        <v>0</v>
      </c>
      <c r="I255" s="52">
        <f>I256</f>
        <v>0</v>
      </c>
      <c r="J255" s="288">
        <f>J256</f>
        <v>0</v>
      </c>
      <c r="K255" s="53">
        <f t="shared" ref="K255:AQ255" si="1033">K256</f>
        <v>0</v>
      </c>
      <c r="L255" s="53">
        <f t="shared" si="1033"/>
        <v>0</v>
      </c>
      <c r="M255" s="53">
        <f t="shared" si="1033"/>
        <v>0</v>
      </c>
      <c r="N255" s="53">
        <f t="shared" si="1033"/>
        <v>0</v>
      </c>
      <c r="O255" s="307">
        <f t="shared" si="1033"/>
        <v>0</v>
      </c>
      <c r="P255" s="213"/>
      <c r="Q255" s="213"/>
      <c r="R255" s="213"/>
      <c r="S255" s="213"/>
      <c r="T255" s="19">
        <f t="shared" si="1013"/>
        <v>0</v>
      </c>
      <c r="U255" s="52"/>
      <c r="V255" s="288"/>
      <c r="W255" s="53"/>
      <c r="X255" s="53"/>
      <c r="Y255" s="53"/>
      <c r="Z255" s="53"/>
      <c r="AA255" s="53"/>
      <c r="AB255" s="53"/>
      <c r="AC255" s="53"/>
      <c r="AD255" s="53"/>
      <c r="AE255" s="54"/>
      <c r="AF255" s="478">
        <f t="shared" si="1014"/>
        <v>0</v>
      </c>
      <c r="AG255" s="52"/>
      <c r="AH255" s="288"/>
      <c r="AI255" s="53">
        <f t="shared" si="1033"/>
        <v>0</v>
      </c>
      <c r="AJ255" s="53">
        <f t="shared" si="1033"/>
        <v>0</v>
      </c>
      <c r="AK255" s="53">
        <f t="shared" si="1033"/>
        <v>0</v>
      </c>
      <c r="AL255" s="53">
        <f t="shared" si="1033"/>
        <v>0</v>
      </c>
      <c r="AM255" s="53">
        <f t="shared" si="1033"/>
        <v>0</v>
      </c>
      <c r="AN255" s="53">
        <f t="shared" si="1033"/>
        <v>0</v>
      </c>
      <c r="AO255" s="53">
        <f t="shared" si="1033"/>
        <v>0</v>
      </c>
      <c r="AP255" s="53">
        <f>AP256</f>
        <v>0</v>
      </c>
      <c r="AQ255" s="54">
        <f t="shared" si="1033"/>
        <v>0</v>
      </c>
      <c r="AR255" s="183"/>
      <c r="AS255" s="108"/>
      <c r="AT255" s="108"/>
      <c r="AU255" s="108"/>
      <c r="AV255" s="108"/>
      <c r="AW255" s="193"/>
      <c r="AX255" s="193"/>
      <c r="AY255" s="193"/>
      <c r="AZ255" s="193"/>
      <c r="BA255" s="193"/>
      <c r="BB255" s="193"/>
      <c r="BC255" s="193"/>
      <c r="BD255" s="193"/>
      <c r="BE255" s="193"/>
      <c r="BF255" s="193"/>
      <c r="BG255" s="193"/>
      <c r="BH255" s="193"/>
      <c r="BI255" s="193"/>
      <c r="BJ255" s="193"/>
      <c r="BK255" s="193"/>
      <c r="BL255" s="193"/>
      <c r="BM255" s="193"/>
      <c r="BN255" s="193"/>
      <c r="BO255" s="193"/>
      <c r="BP255" s="200"/>
      <c r="BQ255" s="200"/>
      <c r="BR255" s="200"/>
      <c r="BS255" s="200"/>
      <c r="BT255" s="200"/>
      <c r="BU255" s="200"/>
      <c r="BV255" s="200"/>
      <c r="BW255" s="200"/>
      <c r="BX255" s="200"/>
      <c r="BY255" s="200"/>
      <c r="BZ255" s="200"/>
      <c r="CA255" s="200"/>
      <c r="CB255" s="200"/>
      <c r="CC255" s="200"/>
      <c r="CD255" s="200"/>
      <c r="CE255" s="200"/>
      <c r="CF255" s="200"/>
      <c r="CG255" s="200"/>
      <c r="CH255" s="200"/>
      <c r="CI255" s="200"/>
      <c r="CJ255" s="200"/>
      <c r="CK255" s="200"/>
      <c r="CL255" s="200"/>
      <c r="CM255" s="200"/>
      <c r="CN255" s="200"/>
      <c r="CO255" s="200"/>
      <c r="CP255" s="200"/>
      <c r="CQ255" s="200"/>
      <c r="CR255" s="200"/>
      <c r="CS255" s="200"/>
      <c r="CT255" s="200"/>
      <c r="CU255" s="200"/>
      <c r="CV255" s="200"/>
      <c r="CW255" s="200"/>
      <c r="CX255" s="200"/>
      <c r="CY255" s="200"/>
      <c r="CZ255" s="200"/>
      <c r="DA255" s="200"/>
      <c r="DB255" s="200"/>
      <c r="DC255" s="200"/>
      <c r="DD255" s="200"/>
      <c r="DE255" s="200"/>
      <c r="DF255" s="200"/>
      <c r="DG255" s="200"/>
      <c r="DH255" s="200"/>
      <c r="DI255" s="200"/>
      <c r="DJ255" s="200"/>
      <c r="DK255" s="200"/>
      <c r="DL255" s="200"/>
      <c r="DM255" s="200"/>
      <c r="DN255" s="200"/>
      <c r="DO255" s="200"/>
      <c r="DP255" s="200"/>
      <c r="DQ255" s="200"/>
      <c r="DR255" s="200"/>
      <c r="DS255" s="200"/>
      <c r="DT255" s="200"/>
      <c r="DU255" s="200"/>
      <c r="DV255" s="200"/>
      <c r="DW255" s="200"/>
      <c r="DX255" s="200"/>
      <c r="DY255" s="200"/>
      <c r="DZ255" s="200"/>
      <c r="EA255" s="200"/>
      <c r="EB255" s="200"/>
      <c r="EC255" s="200"/>
      <c r="ED255" s="200"/>
      <c r="EE255" s="200"/>
      <c r="EF255" s="200"/>
    </row>
    <row r="256" spans="1:136" s="21" customFormat="1" ht="24.75" hidden="1" customHeight="1" x14ac:dyDescent="0.3">
      <c r="A256" s="582">
        <v>42</v>
      </c>
      <c r="B256" s="582"/>
      <c r="C256" s="20"/>
      <c r="D256" s="583" t="s">
        <v>45</v>
      </c>
      <c r="E256" s="583"/>
      <c r="F256" s="583"/>
      <c r="G256" s="581"/>
      <c r="H256" s="19">
        <f t="shared" si="1011"/>
        <v>0</v>
      </c>
      <c r="I256" s="52">
        <f>SUM(I257:I258)</f>
        <v>0</v>
      </c>
      <c r="J256" s="288">
        <f>SUM(J257:J258)</f>
        <v>0</v>
      </c>
      <c r="K256" s="53">
        <f t="shared" ref="K256:N256" si="1034">SUM(K257:K258)</f>
        <v>0</v>
      </c>
      <c r="L256" s="53">
        <f t="shared" si="1034"/>
        <v>0</v>
      </c>
      <c r="M256" s="53">
        <f t="shared" si="1034"/>
        <v>0</v>
      </c>
      <c r="N256" s="53">
        <f t="shared" si="1034"/>
        <v>0</v>
      </c>
      <c r="O256" s="307">
        <f t="shared" ref="O256" si="1035">SUM(O257:O258)</f>
        <v>0</v>
      </c>
      <c r="P256" s="213"/>
      <c r="Q256" s="213"/>
      <c r="R256" s="213"/>
      <c r="S256" s="213"/>
      <c r="T256" s="19">
        <f t="shared" si="1013"/>
        <v>0</v>
      </c>
      <c r="U256" s="52"/>
      <c r="V256" s="288"/>
      <c r="W256" s="53"/>
      <c r="X256" s="53"/>
      <c r="Y256" s="53"/>
      <c r="Z256" s="53"/>
      <c r="AA256" s="53"/>
      <c r="AB256" s="53"/>
      <c r="AC256" s="53"/>
      <c r="AD256" s="53"/>
      <c r="AE256" s="54"/>
      <c r="AF256" s="478">
        <f t="shared" si="1014"/>
        <v>0</v>
      </c>
      <c r="AG256" s="52"/>
      <c r="AH256" s="288"/>
      <c r="AI256" s="53">
        <f t="shared" ref="AI256:AO256" si="1036">SUM(AI257:AI258)</f>
        <v>0</v>
      </c>
      <c r="AJ256" s="53">
        <f t="shared" si="1036"/>
        <v>0</v>
      </c>
      <c r="AK256" s="53">
        <f t="shared" si="1036"/>
        <v>0</v>
      </c>
      <c r="AL256" s="53">
        <f t="shared" si="1036"/>
        <v>0</v>
      </c>
      <c r="AM256" s="53">
        <f t="shared" ref="AM256" si="1037">SUM(AM257:AM258)</f>
        <v>0</v>
      </c>
      <c r="AN256" s="53">
        <f t="shared" si="1036"/>
        <v>0</v>
      </c>
      <c r="AO256" s="53">
        <f t="shared" si="1036"/>
        <v>0</v>
      </c>
      <c r="AP256" s="53">
        <f>SUM(AP257:AP258)</f>
        <v>0</v>
      </c>
      <c r="AQ256" s="54">
        <f t="shared" ref="AQ256" si="1038">SUM(AQ257:AQ258)</f>
        <v>0</v>
      </c>
      <c r="AR256" s="183"/>
      <c r="AS256" s="108"/>
      <c r="AT256" s="108"/>
      <c r="AU256" s="108"/>
      <c r="AV256" s="108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201"/>
      <c r="BQ256" s="201"/>
      <c r="BR256" s="201"/>
      <c r="BS256" s="201"/>
      <c r="BT256" s="201"/>
      <c r="BU256" s="201"/>
      <c r="BV256" s="201"/>
      <c r="BW256" s="201"/>
      <c r="BX256" s="201"/>
      <c r="BY256" s="201"/>
      <c r="BZ256" s="201"/>
      <c r="CA256" s="201"/>
      <c r="CB256" s="201"/>
      <c r="CC256" s="201"/>
      <c r="CD256" s="201"/>
      <c r="CE256" s="201"/>
      <c r="CF256" s="201"/>
      <c r="CG256" s="201"/>
      <c r="CH256" s="201"/>
      <c r="CI256" s="201"/>
      <c r="CJ256" s="201"/>
      <c r="CK256" s="201"/>
      <c r="CL256" s="201"/>
      <c r="CM256" s="201"/>
      <c r="CN256" s="201"/>
      <c r="CO256" s="201"/>
      <c r="CP256" s="201"/>
      <c r="CQ256" s="201"/>
      <c r="CR256" s="201"/>
      <c r="CS256" s="201"/>
      <c r="CT256" s="201"/>
      <c r="CU256" s="201"/>
      <c r="CV256" s="201"/>
      <c r="CW256" s="201"/>
      <c r="CX256" s="201"/>
      <c r="CY256" s="201"/>
      <c r="CZ256" s="201"/>
      <c r="DA256" s="201"/>
      <c r="DB256" s="201"/>
      <c r="DC256" s="201"/>
      <c r="DD256" s="201"/>
      <c r="DE256" s="201"/>
      <c r="DF256" s="201"/>
      <c r="DG256" s="201"/>
      <c r="DH256" s="201"/>
      <c r="DI256" s="201"/>
      <c r="DJ256" s="201"/>
      <c r="DK256" s="201"/>
      <c r="DL256" s="201"/>
      <c r="DM256" s="201"/>
      <c r="DN256" s="201"/>
      <c r="DO256" s="201"/>
      <c r="DP256" s="201"/>
      <c r="DQ256" s="201"/>
      <c r="DR256" s="201"/>
      <c r="DS256" s="201"/>
      <c r="DT256" s="201"/>
      <c r="DU256" s="201"/>
      <c r="DV256" s="201"/>
      <c r="DW256" s="201"/>
      <c r="DX256" s="201"/>
      <c r="DY256" s="201"/>
      <c r="DZ256" s="201"/>
      <c r="EA256" s="201"/>
      <c r="EB256" s="201"/>
      <c r="EC256" s="201"/>
      <c r="ED256" s="201"/>
      <c r="EE256" s="201"/>
      <c r="EF256" s="201"/>
    </row>
    <row r="257" spans="1:136" s="24" customFormat="1" ht="15.75" hidden="1" customHeight="1" x14ac:dyDescent="0.3">
      <c r="A257" s="578">
        <v>422</v>
      </c>
      <c r="B257" s="578"/>
      <c r="C257" s="578"/>
      <c r="D257" s="579" t="s">
        <v>11</v>
      </c>
      <c r="E257" s="579"/>
      <c r="F257" s="579"/>
      <c r="G257" s="579"/>
      <c r="H257" s="22">
        <f t="shared" si="1011"/>
        <v>0</v>
      </c>
      <c r="I257" s="55"/>
      <c r="J257" s="289"/>
      <c r="K257" s="56"/>
      <c r="L257" s="56"/>
      <c r="M257" s="56"/>
      <c r="N257" s="56"/>
      <c r="O257" s="308"/>
      <c r="P257" s="213"/>
      <c r="Q257" s="213"/>
      <c r="R257" s="213"/>
      <c r="S257" s="213"/>
      <c r="T257" s="23">
        <f t="shared" si="1013"/>
        <v>0</v>
      </c>
      <c r="U257" s="55"/>
      <c r="V257" s="289"/>
      <c r="W257" s="56"/>
      <c r="X257" s="56"/>
      <c r="Y257" s="56"/>
      <c r="Z257" s="56"/>
      <c r="AA257" s="56"/>
      <c r="AB257" s="56"/>
      <c r="AC257" s="56"/>
      <c r="AD257" s="56"/>
      <c r="AE257" s="57"/>
      <c r="AF257" s="479">
        <f t="shared" si="1014"/>
        <v>0</v>
      </c>
      <c r="AG257" s="55"/>
      <c r="AH257" s="289"/>
      <c r="AI257" s="56"/>
      <c r="AJ257" s="56"/>
      <c r="AK257" s="56"/>
      <c r="AL257" s="56"/>
      <c r="AM257" s="56"/>
      <c r="AN257" s="56"/>
      <c r="AO257" s="56"/>
      <c r="AP257" s="56"/>
      <c r="AQ257" s="57"/>
      <c r="AR257" s="183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97"/>
      <c r="BQ257" s="197"/>
      <c r="BR257" s="197"/>
      <c r="BS257" s="197"/>
      <c r="BT257" s="197"/>
      <c r="BU257" s="197"/>
      <c r="BV257" s="197"/>
      <c r="BW257" s="197"/>
      <c r="BX257" s="197"/>
      <c r="BY257" s="197"/>
      <c r="BZ257" s="197"/>
      <c r="CA257" s="197"/>
      <c r="CB257" s="197"/>
      <c r="CC257" s="197"/>
      <c r="CD257" s="197"/>
      <c r="CE257" s="197"/>
      <c r="CF257" s="197"/>
      <c r="CG257" s="197"/>
      <c r="CH257" s="197"/>
      <c r="CI257" s="197"/>
      <c r="CJ257" s="197"/>
      <c r="CK257" s="197"/>
      <c r="CL257" s="197"/>
      <c r="CM257" s="197"/>
      <c r="CN257" s="197"/>
      <c r="CO257" s="197"/>
      <c r="CP257" s="197"/>
      <c r="CQ257" s="197"/>
      <c r="CR257" s="197"/>
      <c r="CS257" s="197"/>
      <c r="CT257" s="197"/>
      <c r="CU257" s="197"/>
      <c r="CV257" s="197"/>
      <c r="CW257" s="197"/>
      <c r="CX257" s="197"/>
      <c r="CY257" s="197"/>
      <c r="CZ257" s="197"/>
      <c r="DA257" s="197"/>
      <c r="DB257" s="197"/>
      <c r="DC257" s="197"/>
      <c r="DD257" s="197"/>
      <c r="DE257" s="197"/>
      <c r="DF257" s="197"/>
      <c r="DG257" s="197"/>
      <c r="DH257" s="197"/>
      <c r="DI257" s="197"/>
      <c r="DJ257" s="197"/>
      <c r="DK257" s="197"/>
      <c r="DL257" s="197"/>
      <c r="DM257" s="197"/>
      <c r="DN257" s="197"/>
      <c r="DO257" s="197"/>
      <c r="DP257" s="197"/>
      <c r="DQ257" s="197"/>
      <c r="DR257" s="197"/>
      <c r="DS257" s="197"/>
      <c r="DT257" s="197"/>
      <c r="DU257" s="197"/>
      <c r="DV257" s="197"/>
      <c r="DW257" s="197"/>
      <c r="DX257" s="197"/>
      <c r="DY257" s="197"/>
      <c r="DZ257" s="197"/>
      <c r="EA257" s="197"/>
      <c r="EB257" s="197"/>
      <c r="EC257" s="197"/>
      <c r="ED257" s="197"/>
      <c r="EE257" s="197"/>
      <c r="EF257" s="197"/>
    </row>
    <row r="258" spans="1:136" s="24" customFormat="1" ht="29.25" hidden="1" customHeight="1" x14ac:dyDescent="0.3">
      <c r="A258" s="578">
        <v>424</v>
      </c>
      <c r="B258" s="578"/>
      <c r="C258" s="578"/>
      <c r="D258" s="579" t="s">
        <v>46</v>
      </c>
      <c r="E258" s="579"/>
      <c r="F258" s="579"/>
      <c r="G258" s="579"/>
      <c r="H258" s="22">
        <f t="shared" si="1011"/>
        <v>0</v>
      </c>
      <c r="I258" s="55"/>
      <c r="J258" s="289"/>
      <c r="K258" s="56"/>
      <c r="L258" s="56"/>
      <c r="M258" s="56"/>
      <c r="N258" s="56"/>
      <c r="O258" s="308"/>
      <c r="P258" s="213"/>
      <c r="Q258" s="213"/>
      <c r="R258" s="213"/>
      <c r="S258" s="213"/>
      <c r="T258" s="23">
        <f t="shared" si="1013"/>
        <v>0</v>
      </c>
      <c r="U258" s="55"/>
      <c r="V258" s="289"/>
      <c r="W258" s="56"/>
      <c r="X258" s="56"/>
      <c r="Y258" s="56"/>
      <c r="Z258" s="56"/>
      <c r="AA258" s="56"/>
      <c r="AB258" s="56"/>
      <c r="AC258" s="56"/>
      <c r="AD258" s="56"/>
      <c r="AE258" s="57"/>
      <c r="AF258" s="479">
        <f t="shared" si="1014"/>
        <v>0</v>
      </c>
      <c r="AG258" s="55"/>
      <c r="AH258" s="289"/>
      <c r="AI258" s="56"/>
      <c r="AJ258" s="56"/>
      <c r="AK258" s="56"/>
      <c r="AL258" s="56"/>
      <c r="AM258" s="56"/>
      <c r="AN258" s="56"/>
      <c r="AO258" s="56"/>
      <c r="AP258" s="56"/>
      <c r="AQ258" s="57"/>
      <c r="AR258" s="183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97"/>
      <c r="BQ258" s="197"/>
      <c r="BR258" s="197"/>
      <c r="BS258" s="197"/>
      <c r="BT258" s="197"/>
      <c r="BU258" s="197"/>
      <c r="BV258" s="197"/>
      <c r="BW258" s="197"/>
      <c r="BX258" s="197"/>
      <c r="BY258" s="197"/>
      <c r="BZ258" s="197"/>
      <c r="CA258" s="197"/>
      <c r="CB258" s="197"/>
      <c r="CC258" s="197"/>
      <c r="CD258" s="197"/>
      <c r="CE258" s="197"/>
      <c r="CF258" s="197"/>
      <c r="CG258" s="197"/>
      <c r="CH258" s="197"/>
      <c r="CI258" s="197"/>
      <c r="CJ258" s="197"/>
      <c r="CK258" s="197"/>
      <c r="CL258" s="197"/>
      <c r="CM258" s="197"/>
      <c r="CN258" s="197"/>
      <c r="CO258" s="197"/>
      <c r="CP258" s="197"/>
      <c r="CQ258" s="197"/>
      <c r="CR258" s="197"/>
      <c r="CS258" s="197"/>
      <c r="CT258" s="197"/>
      <c r="CU258" s="197"/>
      <c r="CV258" s="197"/>
      <c r="CW258" s="197"/>
      <c r="CX258" s="197"/>
      <c r="CY258" s="197"/>
      <c r="CZ258" s="197"/>
      <c r="DA258" s="197"/>
      <c r="DB258" s="197"/>
      <c r="DC258" s="197"/>
      <c r="DD258" s="197"/>
      <c r="DE258" s="197"/>
      <c r="DF258" s="197"/>
      <c r="DG258" s="197"/>
      <c r="DH258" s="197"/>
      <c r="DI258" s="197"/>
      <c r="DJ258" s="197"/>
      <c r="DK258" s="197"/>
      <c r="DL258" s="197"/>
      <c r="DM258" s="197"/>
      <c r="DN258" s="197"/>
      <c r="DO258" s="197"/>
      <c r="DP258" s="197"/>
      <c r="DQ258" s="197"/>
      <c r="DR258" s="197"/>
      <c r="DS258" s="197"/>
      <c r="DT258" s="197"/>
      <c r="DU258" s="197"/>
      <c r="DV258" s="197"/>
      <c r="DW258" s="197"/>
      <c r="DX258" s="197"/>
      <c r="DY258" s="197"/>
      <c r="DZ258" s="197"/>
      <c r="EA258" s="197"/>
      <c r="EB258" s="197"/>
      <c r="EC258" s="197"/>
      <c r="ED258" s="197"/>
      <c r="EE258" s="197"/>
      <c r="EF258" s="197"/>
    </row>
    <row r="259" spans="1:136" ht="0" hidden="1" customHeight="1" x14ac:dyDescent="0.3">
      <c r="P259" s="213"/>
      <c r="Q259" s="213"/>
      <c r="R259" s="213"/>
      <c r="S259" s="213"/>
    </row>
    <row r="260" spans="1:136" ht="0" hidden="1" customHeight="1" x14ac:dyDescent="0.3">
      <c r="P260" s="213"/>
      <c r="Q260" s="213"/>
      <c r="R260" s="213"/>
      <c r="S260" s="213"/>
    </row>
    <row r="261" spans="1:136" ht="0" hidden="1" customHeight="1" x14ac:dyDescent="0.3">
      <c r="P261" s="213"/>
      <c r="Q261" s="213"/>
      <c r="R261" s="213"/>
      <c r="S261" s="213"/>
    </row>
    <row r="262" spans="1:136" ht="0" hidden="1" customHeight="1" x14ac:dyDescent="0.3">
      <c r="P262" s="213"/>
      <c r="Q262" s="213"/>
      <c r="R262" s="213"/>
      <c r="S262" s="213"/>
    </row>
    <row r="263" spans="1:136" ht="0" hidden="1" customHeight="1" x14ac:dyDescent="0.3">
      <c r="P263" s="213"/>
      <c r="Q263" s="213"/>
      <c r="R263" s="213"/>
      <c r="S263" s="213"/>
    </row>
    <row r="264" spans="1:136" ht="0" hidden="1" customHeight="1" x14ac:dyDescent="0.3">
      <c r="P264" s="213"/>
      <c r="Q264" s="213"/>
      <c r="R264" s="213"/>
      <c r="S264" s="213"/>
    </row>
    <row r="265" spans="1:136" ht="0" hidden="1" customHeight="1" x14ac:dyDescent="0.3">
      <c r="P265" s="213"/>
      <c r="Q265" s="213"/>
      <c r="R265" s="213"/>
      <c r="S265" s="213"/>
    </row>
    <row r="266" spans="1:136" ht="0" hidden="1" customHeight="1" x14ac:dyDescent="0.3">
      <c r="P266" s="213"/>
      <c r="Q266" s="213"/>
      <c r="R266" s="213"/>
      <c r="S266" s="213"/>
    </row>
    <row r="267" spans="1:136" ht="0" hidden="1" customHeight="1" x14ac:dyDescent="0.3">
      <c r="P267" s="213"/>
      <c r="Q267" s="213"/>
      <c r="R267" s="213"/>
      <c r="S267" s="213"/>
    </row>
    <row r="268" spans="1:136" ht="0" hidden="1" customHeight="1" x14ac:dyDescent="0.3">
      <c r="P268" s="213"/>
      <c r="Q268" s="213"/>
      <c r="R268" s="213"/>
      <c r="S268" s="213"/>
    </row>
    <row r="269" spans="1:136" ht="0" hidden="1" customHeight="1" x14ac:dyDescent="0.3">
      <c r="P269" s="213"/>
      <c r="Q269" s="213"/>
      <c r="R269" s="213"/>
      <c r="S269" s="213"/>
    </row>
    <row r="270" spans="1:136" ht="0" hidden="1" customHeight="1" x14ac:dyDescent="0.3">
      <c r="P270" s="213"/>
      <c r="Q270" s="213"/>
      <c r="R270" s="213"/>
      <c r="S270" s="213"/>
    </row>
    <row r="271" spans="1:136" ht="0" hidden="1" customHeight="1" x14ac:dyDescent="0.3">
      <c r="P271" s="213"/>
      <c r="Q271" s="213"/>
      <c r="R271" s="213"/>
      <c r="S271" s="213"/>
    </row>
    <row r="272" spans="1:136" ht="0" hidden="1" customHeight="1" x14ac:dyDescent="0.3">
      <c r="P272" s="213"/>
      <c r="Q272" s="213"/>
      <c r="R272" s="213"/>
      <c r="S272" s="213"/>
    </row>
    <row r="273" spans="1:44" ht="0" hidden="1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72"/>
      <c r="K273" s="3"/>
      <c r="L273" s="3"/>
      <c r="M273" s="3"/>
      <c r="N273" s="3"/>
      <c r="O273" s="72"/>
      <c r="P273" s="213"/>
      <c r="Q273" s="213"/>
      <c r="R273" s="213"/>
      <c r="S273" s="213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G273" s="89"/>
      <c r="AH273" s="89"/>
      <c r="AI273" s="89"/>
      <c r="AJ273" s="89"/>
      <c r="AK273" s="89"/>
      <c r="AL273" s="89"/>
      <c r="AM273" s="89"/>
      <c r="AN273" s="89"/>
      <c r="AO273" s="89"/>
      <c r="AP273" s="89"/>
      <c r="AQ273" s="89"/>
      <c r="AR273" s="198"/>
    </row>
    <row r="274" spans="1:44" ht="0" hidden="1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72"/>
      <c r="K274" s="3"/>
      <c r="L274" s="3"/>
      <c r="M274" s="3"/>
      <c r="N274" s="3"/>
      <c r="O274" s="72"/>
      <c r="P274" s="213"/>
      <c r="Q274" s="213"/>
      <c r="R274" s="213"/>
      <c r="S274" s="213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G274" s="89"/>
      <c r="AH274" s="89"/>
      <c r="AI274" s="89"/>
      <c r="AJ274" s="89"/>
      <c r="AK274" s="89"/>
      <c r="AL274" s="89"/>
      <c r="AM274" s="89"/>
      <c r="AN274" s="89"/>
      <c r="AO274" s="89"/>
      <c r="AP274" s="89"/>
      <c r="AQ274" s="89"/>
      <c r="AR274" s="198"/>
    </row>
    <row r="275" spans="1:44" ht="0" hidden="1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72"/>
      <c r="K275" s="3"/>
      <c r="L275" s="3"/>
      <c r="M275" s="3"/>
      <c r="N275" s="3"/>
      <c r="O275" s="72"/>
      <c r="P275" s="213"/>
      <c r="Q275" s="213"/>
      <c r="R275" s="213"/>
      <c r="S275" s="213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G275" s="89"/>
      <c r="AH275" s="89"/>
      <c r="AI275" s="89"/>
      <c r="AJ275" s="89"/>
      <c r="AK275" s="89"/>
      <c r="AL275" s="89"/>
      <c r="AM275" s="89"/>
      <c r="AN275" s="89"/>
      <c r="AO275" s="89"/>
      <c r="AP275" s="89"/>
      <c r="AQ275" s="89"/>
      <c r="AR275" s="198"/>
    </row>
    <row r="276" spans="1:44" ht="0" hidden="1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72"/>
      <c r="K276" s="3"/>
      <c r="L276" s="3"/>
      <c r="M276" s="3"/>
      <c r="N276" s="3"/>
      <c r="O276" s="72"/>
      <c r="P276" s="213"/>
      <c r="Q276" s="213"/>
      <c r="R276" s="213"/>
      <c r="S276" s="213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G276" s="89"/>
      <c r="AH276" s="89"/>
      <c r="AI276" s="89"/>
      <c r="AJ276" s="89"/>
      <c r="AK276" s="89"/>
      <c r="AL276" s="89"/>
      <c r="AM276" s="89"/>
      <c r="AN276" s="89"/>
      <c r="AO276" s="89"/>
      <c r="AP276" s="89"/>
      <c r="AQ276" s="89"/>
      <c r="AR276" s="198"/>
    </row>
    <row r="277" spans="1:44" ht="0" hidden="1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72"/>
      <c r="K277" s="3"/>
      <c r="L277" s="3"/>
      <c r="M277" s="3"/>
      <c r="N277" s="3"/>
      <c r="O277" s="72"/>
      <c r="P277" s="213"/>
      <c r="Q277" s="213"/>
      <c r="R277" s="213"/>
      <c r="S277" s="213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G277" s="89"/>
      <c r="AH277" s="89"/>
      <c r="AI277" s="89"/>
      <c r="AJ277" s="89"/>
      <c r="AK277" s="89"/>
      <c r="AL277" s="89"/>
      <c r="AM277" s="89"/>
      <c r="AN277" s="89"/>
      <c r="AO277" s="89"/>
      <c r="AP277" s="89"/>
      <c r="AQ277" s="89"/>
      <c r="AR277" s="198"/>
    </row>
    <row r="278" spans="1:44" ht="0" hidden="1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72"/>
      <c r="K278" s="3"/>
      <c r="L278" s="3"/>
      <c r="M278" s="3"/>
      <c r="N278" s="3"/>
      <c r="O278" s="72"/>
      <c r="P278" s="213"/>
      <c r="Q278" s="213"/>
      <c r="R278" s="213"/>
      <c r="S278" s="213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G278" s="89"/>
      <c r="AH278" s="89"/>
      <c r="AI278" s="89"/>
      <c r="AJ278" s="89"/>
      <c r="AK278" s="89"/>
      <c r="AL278" s="89"/>
      <c r="AM278" s="89"/>
      <c r="AN278" s="89"/>
      <c r="AO278" s="89"/>
      <c r="AP278" s="89"/>
      <c r="AQ278" s="89"/>
      <c r="AR278" s="198"/>
    </row>
    <row r="279" spans="1:44" ht="0" hidden="1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72"/>
      <c r="K279" s="3"/>
      <c r="L279" s="3"/>
      <c r="M279" s="3"/>
      <c r="N279" s="3"/>
      <c r="O279" s="72"/>
      <c r="P279" s="213"/>
      <c r="Q279" s="213"/>
      <c r="R279" s="213"/>
      <c r="S279" s="213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G279" s="89"/>
      <c r="AH279" s="89"/>
      <c r="AI279" s="89"/>
      <c r="AJ279" s="89"/>
      <c r="AK279" s="89"/>
      <c r="AL279" s="89"/>
      <c r="AM279" s="89"/>
      <c r="AN279" s="89"/>
      <c r="AO279" s="89"/>
      <c r="AP279" s="89"/>
      <c r="AQ279" s="89"/>
      <c r="AR279" s="198"/>
    </row>
    <row r="280" spans="1:44" ht="0" hidden="1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72"/>
      <c r="K280" s="3"/>
      <c r="L280" s="3"/>
      <c r="M280" s="3"/>
      <c r="N280" s="3"/>
      <c r="O280" s="72"/>
      <c r="P280" s="213"/>
      <c r="Q280" s="213"/>
      <c r="R280" s="213"/>
      <c r="S280" s="213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/>
      <c r="AQ280" s="89"/>
      <c r="AR280" s="198"/>
    </row>
    <row r="281" spans="1:44" ht="0" hidden="1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72"/>
      <c r="K281" s="3"/>
      <c r="L281" s="3"/>
      <c r="M281" s="3"/>
      <c r="N281" s="3"/>
      <c r="O281" s="72"/>
      <c r="P281" s="213"/>
      <c r="Q281" s="213"/>
      <c r="R281" s="213"/>
      <c r="S281" s="213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G281" s="89"/>
      <c r="AH281" s="89"/>
      <c r="AI281" s="89"/>
      <c r="AJ281" s="89"/>
      <c r="AK281" s="89"/>
      <c r="AL281" s="89"/>
      <c r="AM281" s="89"/>
      <c r="AN281" s="89"/>
      <c r="AO281" s="89"/>
      <c r="AP281" s="89"/>
      <c r="AQ281" s="89"/>
      <c r="AR281" s="198"/>
    </row>
    <row r="282" spans="1:44" ht="0" hidden="1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72"/>
      <c r="K282" s="3"/>
      <c r="L282" s="3"/>
      <c r="M282" s="3"/>
      <c r="N282" s="3"/>
      <c r="O282" s="72"/>
      <c r="P282" s="213"/>
      <c r="Q282" s="213"/>
      <c r="R282" s="213"/>
      <c r="S282" s="213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G282" s="89"/>
      <c r="AH282" s="89"/>
      <c r="AI282" s="89"/>
      <c r="AJ282" s="89"/>
      <c r="AK282" s="89"/>
      <c r="AL282" s="89"/>
      <c r="AM282" s="89"/>
      <c r="AN282" s="89"/>
      <c r="AO282" s="89"/>
      <c r="AP282" s="89"/>
      <c r="AQ282" s="89"/>
      <c r="AR282" s="198"/>
    </row>
    <row r="283" spans="1:44" ht="0" hidden="1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72"/>
      <c r="K283" s="3"/>
      <c r="L283" s="3"/>
      <c r="M283" s="3"/>
      <c r="N283" s="3"/>
      <c r="O283" s="72"/>
      <c r="P283" s="213"/>
      <c r="Q283" s="213"/>
      <c r="R283" s="213"/>
      <c r="S283" s="213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G283" s="89"/>
      <c r="AH283" s="89"/>
      <c r="AI283" s="89"/>
      <c r="AJ283" s="89"/>
      <c r="AK283" s="89"/>
      <c r="AL283" s="89"/>
      <c r="AM283" s="89"/>
      <c r="AN283" s="89"/>
      <c r="AO283" s="89"/>
      <c r="AP283" s="89"/>
      <c r="AQ283" s="89"/>
      <c r="AR283" s="198"/>
    </row>
    <row r="284" spans="1:44" ht="0" hidden="1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72"/>
      <c r="K284" s="3"/>
      <c r="L284" s="3"/>
      <c r="M284" s="3"/>
      <c r="N284" s="3"/>
      <c r="O284" s="72"/>
      <c r="P284" s="213"/>
      <c r="Q284" s="213"/>
      <c r="R284" s="213"/>
      <c r="S284" s="213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198"/>
    </row>
    <row r="285" spans="1:44" ht="0" hidden="1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72"/>
      <c r="K285" s="3"/>
      <c r="L285" s="3"/>
      <c r="M285" s="3"/>
      <c r="N285" s="3"/>
      <c r="O285" s="72"/>
      <c r="P285" s="213"/>
      <c r="Q285" s="213"/>
      <c r="R285" s="213"/>
      <c r="S285" s="213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198"/>
    </row>
    <row r="286" spans="1:44" ht="0" hidden="1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72"/>
      <c r="K286" s="3"/>
      <c r="L286" s="3"/>
      <c r="M286" s="3"/>
      <c r="N286" s="3"/>
      <c r="O286" s="72"/>
      <c r="P286" s="213"/>
      <c r="Q286" s="213"/>
      <c r="R286" s="213"/>
      <c r="S286" s="213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198"/>
    </row>
    <row r="287" spans="1:44" ht="0" hidden="1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72"/>
      <c r="K287" s="3"/>
      <c r="L287" s="3"/>
      <c r="M287" s="3"/>
      <c r="N287" s="3"/>
      <c r="O287" s="72"/>
      <c r="P287" s="213"/>
      <c r="Q287" s="213"/>
      <c r="R287" s="213"/>
      <c r="S287" s="213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198"/>
    </row>
    <row r="288" spans="1:44" ht="0" hidden="1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72"/>
      <c r="K288" s="3"/>
      <c r="L288" s="3"/>
      <c r="M288" s="3"/>
      <c r="N288" s="3"/>
      <c r="O288" s="72"/>
      <c r="P288" s="213"/>
      <c r="Q288" s="213"/>
      <c r="R288" s="213"/>
      <c r="S288" s="213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198"/>
    </row>
    <row r="289" spans="1:44" ht="0" hidden="1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72"/>
      <c r="K289" s="3"/>
      <c r="L289" s="3"/>
      <c r="M289" s="3"/>
      <c r="N289" s="3"/>
      <c r="O289" s="72"/>
      <c r="P289" s="213"/>
      <c r="Q289" s="213"/>
      <c r="R289" s="213"/>
      <c r="S289" s="213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198"/>
    </row>
    <row r="290" spans="1:44" ht="0" hidden="1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72"/>
      <c r="K290" s="3"/>
      <c r="L290" s="3"/>
      <c r="M290" s="3"/>
      <c r="N290" s="3"/>
      <c r="O290" s="72"/>
      <c r="P290" s="213"/>
      <c r="Q290" s="213"/>
      <c r="R290" s="213"/>
      <c r="S290" s="213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G290" s="89"/>
      <c r="AH290" s="89"/>
      <c r="AI290" s="89"/>
      <c r="AJ290" s="89"/>
      <c r="AK290" s="89"/>
      <c r="AL290" s="89"/>
      <c r="AM290" s="89"/>
      <c r="AN290" s="89"/>
      <c r="AO290" s="89"/>
      <c r="AP290" s="89"/>
      <c r="AQ290" s="89"/>
      <c r="AR290" s="198"/>
    </row>
    <row r="291" spans="1:44" ht="0" hidden="1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72"/>
      <c r="K291" s="3"/>
      <c r="L291" s="3"/>
      <c r="M291" s="3"/>
      <c r="N291" s="3"/>
      <c r="O291" s="72"/>
      <c r="P291" s="213"/>
      <c r="Q291" s="213"/>
      <c r="R291" s="213"/>
      <c r="S291" s="213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198"/>
    </row>
    <row r="292" spans="1:44" ht="0" hidden="1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72"/>
      <c r="K292" s="3"/>
      <c r="L292" s="3"/>
      <c r="M292" s="3"/>
      <c r="N292" s="3"/>
      <c r="O292" s="72"/>
      <c r="P292" s="213"/>
      <c r="Q292" s="213"/>
      <c r="R292" s="213"/>
      <c r="S292" s="213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198"/>
    </row>
    <row r="293" spans="1:44" ht="0" hidden="1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72"/>
      <c r="K293" s="3"/>
      <c r="L293" s="3"/>
      <c r="M293" s="3"/>
      <c r="N293" s="3"/>
      <c r="O293" s="72"/>
      <c r="P293" s="213"/>
      <c r="Q293" s="213"/>
      <c r="R293" s="213"/>
      <c r="S293" s="213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198"/>
    </row>
    <row r="294" spans="1:44" ht="0" hidden="1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72"/>
      <c r="K294" s="3"/>
      <c r="L294" s="3"/>
      <c r="M294" s="3"/>
      <c r="N294" s="3"/>
      <c r="O294" s="72"/>
      <c r="P294" s="213"/>
      <c r="Q294" s="213"/>
      <c r="R294" s="213"/>
      <c r="S294" s="213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198"/>
    </row>
    <row r="295" spans="1:44" ht="0" hidden="1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72"/>
      <c r="K295" s="3"/>
      <c r="L295" s="3"/>
      <c r="M295" s="3"/>
      <c r="N295" s="3"/>
      <c r="O295" s="72"/>
      <c r="P295" s="213"/>
      <c r="Q295" s="213"/>
      <c r="R295" s="213"/>
      <c r="S295" s="213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198"/>
    </row>
    <row r="296" spans="1:44" ht="0" hidden="1" customHeight="1" x14ac:dyDescent="0.3"/>
    <row r="297" spans="1:44" ht="0" hidden="1" customHeight="1" x14ac:dyDescent="0.3"/>
  </sheetData>
  <sheetProtection password="8306" sheet="1" objects="1" scenarios="1" formatCells="0" formatColumns="0" formatRows="0"/>
  <mergeCells count="358">
    <mergeCell ref="A57:B57"/>
    <mergeCell ref="A28:B28"/>
    <mergeCell ref="D28:G28"/>
    <mergeCell ref="D29:G29"/>
    <mergeCell ref="D30:G30"/>
    <mergeCell ref="A31:B31"/>
    <mergeCell ref="D31:G31"/>
    <mergeCell ref="D32:G32"/>
    <mergeCell ref="A33:B33"/>
    <mergeCell ref="D33:G33"/>
    <mergeCell ref="D34:G34"/>
    <mergeCell ref="D35:G35"/>
    <mergeCell ref="A36:B36"/>
    <mergeCell ref="D36:G36"/>
    <mergeCell ref="D37:G37"/>
    <mergeCell ref="D38:G38"/>
    <mergeCell ref="D39:G39"/>
    <mergeCell ref="D40:G40"/>
    <mergeCell ref="D41:G41"/>
    <mergeCell ref="A42:B42"/>
    <mergeCell ref="D42:G42"/>
    <mergeCell ref="D43:G43"/>
    <mergeCell ref="D47:G47"/>
    <mergeCell ref="D48:G48"/>
    <mergeCell ref="D51:G51"/>
    <mergeCell ref="D52:G52"/>
    <mergeCell ref="D53:G53"/>
    <mergeCell ref="D44:G44"/>
    <mergeCell ref="D55:G55"/>
    <mergeCell ref="D130:G130"/>
    <mergeCell ref="D58:G58"/>
    <mergeCell ref="D123:G123"/>
    <mergeCell ref="D124:G124"/>
    <mergeCell ref="D68:G68"/>
    <mergeCell ref="D63:G63"/>
    <mergeCell ref="D64:G64"/>
    <mergeCell ref="D65:G65"/>
    <mergeCell ref="D122:G122"/>
    <mergeCell ref="D92:G92"/>
    <mergeCell ref="D93:G93"/>
    <mergeCell ref="D94:G94"/>
    <mergeCell ref="D88:G88"/>
    <mergeCell ref="D89:G89"/>
    <mergeCell ref="D90:G90"/>
    <mergeCell ref="D91:G91"/>
    <mergeCell ref="D57:G57"/>
    <mergeCell ref="D127:G127"/>
    <mergeCell ref="D60:G60"/>
    <mergeCell ref="AT16:AV16"/>
    <mergeCell ref="A210:C210"/>
    <mergeCell ref="D210:G210"/>
    <mergeCell ref="A17:C17"/>
    <mergeCell ref="D17:G17"/>
    <mergeCell ref="AT17:AV17"/>
    <mergeCell ref="D18:G18"/>
    <mergeCell ref="A19:B19"/>
    <mergeCell ref="D19:G19"/>
    <mergeCell ref="D20:G20"/>
    <mergeCell ref="D21:G21"/>
    <mergeCell ref="D22:G22"/>
    <mergeCell ref="A23:B23"/>
    <mergeCell ref="D23:G23"/>
    <mergeCell ref="D24:G24"/>
    <mergeCell ref="D25:G25"/>
    <mergeCell ref="D26:G26"/>
    <mergeCell ref="D27:G27"/>
    <mergeCell ref="A146:B146"/>
    <mergeCell ref="D146:G146"/>
    <mergeCell ref="D147:G147"/>
    <mergeCell ref="D150:G150"/>
    <mergeCell ref="D49:G49"/>
    <mergeCell ref="D50:G50"/>
    <mergeCell ref="U217:X217"/>
    <mergeCell ref="AO216:AQ216"/>
    <mergeCell ref="AO217:AQ217"/>
    <mergeCell ref="I217:L217"/>
    <mergeCell ref="Q217:S217"/>
    <mergeCell ref="U11:W11"/>
    <mergeCell ref="Y11:AE11"/>
    <mergeCell ref="AG216:AI216"/>
    <mergeCell ref="AG217:AI217"/>
    <mergeCell ref="I69:S69"/>
    <mergeCell ref="I120:S120"/>
    <mergeCell ref="I148:S148"/>
    <mergeCell ref="I157:S157"/>
    <mergeCell ref="I170:S170"/>
    <mergeCell ref="I191:S191"/>
    <mergeCell ref="U191:AE191"/>
    <mergeCell ref="U170:AE170"/>
    <mergeCell ref="U157:AE157"/>
    <mergeCell ref="U148:AE148"/>
    <mergeCell ref="U120:AE120"/>
    <mergeCell ref="U69:AE69"/>
    <mergeCell ref="AG69:AQ69"/>
    <mergeCell ref="AG191:AQ191"/>
    <mergeCell ref="AG170:AQ170"/>
    <mergeCell ref="AG7:AI7"/>
    <mergeCell ref="AJ7:AQ7"/>
    <mergeCell ref="AG11:AI11"/>
    <mergeCell ref="AK11:AQ11"/>
    <mergeCell ref="A2:S2"/>
    <mergeCell ref="A4:S4"/>
    <mergeCell ref="A227:C227"/>
    <mergeCell ref="D227:G227"/>
    <mergeCell ref="A11:G11"/>
    <mergeCell ref="D218:G218"/>
    <mergeCell ref="D173:G173"/>
    <mergeCell ref="I11:K11"/>
    <mergeCell ref="M11:S11"/>
    <mergeCell ref="A205:B205"/>
    <mergeCell ref="D197:G197"/>
    <mergeCell ref="D196:G196"/>
    <mergeCell ref="D97:G97"/>
    <mergeCell ref="D98:G98"/>
    <mergeCell ref="D206:G206"/>
    <mergeCell ref="D99:G99"/>
    <mergeCell ref="A16:C16"/>
    <mergeCell ref="A219:C219"/>
    <mergeCell ref="I7:K7"/>
    <mergeCell ref="L7:S7"/>
    <mergeCell ref="A8:C9"/>
    <mergeCell ref="D8:G9"/>
    <mergeCell ref="H8:H9"/>
    <mergeCell ref="A13:G13"/>
    <mergeCell ref="A15:G15"/>
    <mergeCell ref="A212:B212"/>
    <mergeCell ref="D212:G212"/>
    <mergeCell ref="D153:G153"/>
    <mergeCell ref="D152:G152"/>
    <mergeCell ref="D151:G151"/>
    <mergeCell ref="D207:G207"/>
    <mergeCell ref="D204:G204"/>
    <mergeCell ref="D211:G211"/>
    <mergeCell ref="A10:G10"/>
    <mergeCell ref="B12:G12"/>
    <mergeCell ref="D201:G201"/>
    <mergeCell ref="D198:G198"/>
    <mergeCell ref="D199:G199"/>
    <mergeCell ref="A172:C172"/>
    <mergeCell ref="D172:G172"/>
    <mergeCell ref="A48:B48"/>
    <mergeCell ref="A52:B52"/>
    <mergeCell ref="D125:G125"/>
    <mergeCell ref="D126:G126"/>
    <mergeCell ref="D213:G213"/>
    <mergeCell ref="D214:G214"/>
    <mergeCell ref="A209:C209"/>
    <mergeCell ref="D209:G209"/>
    <mergeCell ref="D132:G132"/>
    <mergeCell ref="A134:C134"/>
    <mergeCell ref="D134:G134"/>
    <mergeCell ref="A152:B152"/>
    <mergeCell ref="A165:B165"/>
    <mergeCell ref="D165:G165"/>
    <mergeCell ref="D166:G166"/>
    <mergeCell ref="A161:B161"/>
    <mergeCell ref="D167:G167"/>
    <mergeCell ref="D168:G168"/>
    <mergeCell ref="D169:G169"/>
    <mergeCell ref="D189:G189"/>
    <mergeCell ref="D140:G140"/>
    <mergeCell ref="D141:G141"/>
    <mergeCell ref="D142:G142"/>
    <mergeCell ref="D143:G143"/>
    <mergeCell ref="D144:G144"/>
    <mergeCell ref="D145:G145"/>
    <mergeCell ref="D188:G188"/>
    <mergeCell ref="A189:B189"/>
    <mergeCell ref="D230:G230"/>
    <mergeCell ref="A218:C218"/>
    <mergeCell ref="D221:G221"/>
    <mergeCell ref="A222:C222"/>
    <mergeCell ref="D222:G222"/>
    <mergeCell ref="A224:C224"/>
    <mergeCell ref="A226:C226"/>
    <mergeCell ref="D226:G226"/>
    <mergeCell ref="A228:C228"/>
    <mergeCell ref="D228:G228"/>
    <mergeCell ref="A229:C229"/>
    <mergeCell ref="D229:G229"/>
    <mergeCell ref="A230:B230"/>
    <mergeCell ref="D225:G225"/>
    <mergeCell ref="A221:B221"/>
    <mergeCell ref="D224:G224"/>
    <mergeCell ref="A223:C223"/>
    <mergeCell ref="D223:G223"/>
    <mergeCell ref="D219:G219"/>
    <mergeCell ref="D220:G220"/>
    <mergeCell ref="D233:G233"/>
    <mergeCell ref="D190:G190"/>
    <mergeCell ref="A60:B60"/>
    <mergeCell ref="D114:G114"/>
    <mergeCell ref="D116:G116"/>
    <mergeCell ref="D59:G59"/>
    <mergeCell ref="A113:B113"/>
    <mergeCell ref="D247:G247"/>
    <mergeCell ref="A249:C249"/>
    <mergeCell ref="A225:B225"/>
    <mergeCell ref="D234:G234"/>
    <mergeCell ref="D249:G249"/>
    <mergeCell ref="D137:G137"/>
    <mergeCell ref="D138:G138"/>
    <mergeCell ref="D139:G139"/>
    <mergeCell ref="D131:G131"/>
    <mergeCell ref="A193:C193"/>
    <mergeCell ref="D193:G193"/>
    <mergeCell ref="D194:G194"/>
    <mergeCell ref="A195:B195"/>
    <mergeCell ref="A179:B179"/>
    <mergeCell ref="D180:G180"/>
    <mergeCell ref="D179:G179"/>
    <mergeCell ref="D200:G200"/>
    <mergeCell ref="D181:G181"/>
    <mergeCell ref="A199:B199"/>
    <mergeCell ref="D184:G184"/>
    <mergeCell ref="D182:G182"/>
    <mergeCell ref="D195:G195"/>
    <mergeCell ref="D203:G203"/>
    <mergeCell ref="A203:C203"/>
    <mergeCell ref="D205:G205"/>
    <mergeCell ref="D185:G185"/>
    <mergeCell ref="D186:G186"/>
    <mergeCell ref="D187:G187"/>
    <mergeCell ref="D183:G183"/>
    <mergeCell ref="AF8:AF9"/>
    <mergeCell ref="A173:C173"/>
    <mergeCell ref="D176:G176"/>
    <mergeCell ref="D178:G178"/>
    <mergeCell ref="D177:G177"/>
    <mergeCell ref="D174:G174"/>
    <mergeCell ref="A175:B175"/>
    <mergeCell ref="D175:G175"/>
    <mergeCell ref="D46:G46"/>
    <mergeCell ref="D128:G128"/>
    <mergeCell ref="D129:G129"/>
    <mergeCell ref="D109:G109"/>
    <mergeCell ref="D56:G56"/>
    <mergeCell ref="D16:G16"/>
    <mergeCell ref="A46:C46"/>
    <mergeCell ref="D54:G54"/>
    <mergeCell ref="A140:B140"/>
    <mergeCell ref="D162:G162"/>
    <mergeCell ref="D163:G163"/>
    <mergeCell ref="D164:G164"/>
    <mergeCell ref="D161:G161"/>
    <mergeCell ref="D74:G74"/>
    <mergeCell ref="D75:G75"/>
    <mergeCell ref="D76:G76"/>
    <mergeCell ref="U7:W7"/>
    <mergeCell ref="X7:AE7"/>
    <mergeCell ref="D251:G251"/>
    <mergeCell ref="A246:C246"/>
    <mergeCell ref="D248:G248"/>
    <mergeCell ref="A239:C239"/>
    <mergeCell ref="A241:C241"/>
    <mergeCell ref="A242:C242"/>
    <mergeCell ref="A244:B244"/>
    <mergeCell ref="A245:C245"/>
    <mergeCell ref="D239:G239"/>
    <mergeCell ref="D245:G245"/>
    <mergeCell ref="D242:G242"/>
    <mergeCell ref="D243:G243"/>
    <mergeCell ref="D244:G244"/>
    <mergeCell ref="D241:G241"/>
    <mergeCell ref="D246:G246"/>
    <mergeCell ref="A247:C247"/>
    <mergeCell ref="D232:G232"/>
    <mergeCell ref="A233:B233"/>
    <mergeCell ref="A250:C250"/>
    <mergeCell ref="T8:T9"/>
    <mergeCell ref="D250:G250"/>
    <mergeCell ref="A248:B248"/>
    <mergeCell ref="D106:G106"/>
    <mergeCell ref="D107:G107"/>
    <mergeCell ref="A110:B110"/>
    <mergeCell ref="D110:G110"/>
    <mergeCell ref="A258:C258"/>
    <mergeCell ref="D258:G258"/>
    <mergeCell ref="D255:G255"/>
    <mergeCell ref="A256:B256"/>
    <mergeCell ref="D256:G256"/>
    <mergeCell ref="A257:C257"/>
    <mergeCell ref="D257:G257"/>
    <mergeCell ref="A252:C252"/>
    <mergeCell ref="D252:G252"/>
    <mergeCell ref="A253:B253"/>
    <mergeCell ref="D253:G253"/>
    <mergeCell ref="A254:C254"/>
    <mergeCell ref="D254:G254"/>
    <mergeCell ref="A251:C251"/>
    <mergeCell ref="A235:C235"/>
    <mergeCell ref="D235:G235"/>
    <mergeCell ref="A234:C234"/>
    <mergeCell ref="A231:C231"/>
    <mergeCell ref="D231:G231"/>
    <mergeCell ref="A185:B185"/>
    <mergeCell ref="A71:C71"/>
    <mergeCell ref="D71:G71"/>
    <mergeCell ref="D72:G72"/>
    <mergeCell ref="A73:B73"/>
    <mergeCell ref="D73:G73"/>
    <mergeCell ref="D102:G102"/>
    <mergeCell ref="D103:G103"/>
    <mergeCell ref="D84:G84"/>
    <mergeCell ref="D61:G61"/>
    <mergeCell ref="D62:G62"/>
    <mergeCell ref="D86:G86"/>
    <mergeCell ref="D87:G87"/>
    <mergeCell ref="A97:C97"/>
    <mergeCell ref="A98:C98"/>
    <mergeCell ref="AS158:AV158"/>
    <mergeCell ref="D160:G160"/>
    <mergeCell ref="A159:C159"/>
    <mergeCell ref="D159:G159"/>
    <mergeCell ref="A150:C150"/>
    <mergeCell ref="A66:B66"/>
    <mergeCell ref="D66:G66"/>
    <mergeCell ref="D67:G67"/>
    <mergeCell ref="D112:G112"/>
    <mergeCell ref="D113:G113"/>
    <mergeCell ref="AS133:AV133"/>
    <mergeCell ref="D135:G135"/>
    <mergeCell ref="AS149:AV149"/>
    <mergeCell ref="D154:G154"/>
    <mergeCell ref="D155:G155"/>
    <mergeCell ref="D156:G156"/>
    <mergeCell ref="AS121:AV121"/>
    <mergeCell ref="A122:C122"/>
    <mergeCell ref="A124:B124"/>
    <mergeCell ref="A128:B128"/>
    <mergeCell ref="AG157:AQ157"/>
    <mergeCell ref="AG148:AQ148"/>
    <mergeCell ref="A136:B136"/>
    <mergeCell ref="D136:G136"/>
    <mergeCell ref="AG120:AQ120"/>
    <mergeCell ref="A77:B77"/>
    <mergeCell ref="D77:G77"/>
    <mergeCell ref="D78:G78"/>
    <mergeCell ref="D79:G79"/>
    <mergeCell ref="D80:G80"/>
    <mergeCell ref="D81:G81"/>
    <mergeCell ref="A117:B117"/>
    <mergeCell ref="D117:G117"/>
    <mergeCell ref="D118:G118"/>
    <mergeCell ref="D119:G119"/>
    <mergeCell ref="D108:G108"/>
    <mergeCell ref="D115:G115"/>
    <mergeCell ref="A90:B90"/>
    <mergeCell ref="A84:C84"/>
    <mergeCell ref="A86:B86"/>
    <mergeCell ref="A100:B100"/>
    <mergeCell ref="D100:G100"/>
    <mergeCell ref="D101:G101"/>
    <mergeCell ref="D85:G85"/>
    <mergeCell ref="D111:G111"/>
    <mergeCell ref="A104:B104"/>
    <mergeCell ref="D104:G104"/>
    <mergeCell ref="D105:G105"/>
  </mergeCells>
  <conditionalFormatting sqref="I184:T184 I196:T197 I114:T114 AF114 AF196:AF197 AF184 AF116:AF119 I116:T119 T115 I190:AQ190">
    <cfRule type="containsBlanks" dxfId="230" priority="505">
      <formula>LEN(TRIM(I114))=0</formula>
    </cfRule>
  </conditionalFormatting>
  <conditionalFormatting sqref="I257:O258 I254:O254 I249:O252 I245:O247">
    <cfRule type="containsBlanks" dxfId="229" priority="495">
      <formula>LEN(TRIM(I245))=0</formula>
    </cfRule>
  </conditionalFormatting>
  <conditionalFormatting sqref="T245:T247 T249:T252 T254 T257:T258 AF257:AF258 AF254 AF249:AF252 AF245:AF247">
    <cfRule type="containsBlanks" dxfId="228" priority="494">
      <formula>LEN(TRIM(T245))=0</formula>
    </cfRule>
  </conditionalFormatting>
  <conditionalFormatting sqref="I234:O234 I231:O231 I226:O229 I222:O224">
    <cfRule type="containsBlanks" dxfId="227" priority="414">
      <formula>LEN(TRIM(I222))=0</formula>
    </cfRule>
  </conditionalFormatting>
  <conditionalFormatting sqref="T222:T224 T226:T229 T231 T234 AF234 AF231 AF226:AF229 AF222:AF224">
    <cfRule type="containsBlanks" dxfId="226" priority="413">
      <formula>LEN(TRIM(T222))=0</formula>
    </cfRule>
  </conditionalFormatting>
  <conditionalFormatting sqref="I235:O235">
    <cfRule type="containsBlanks" dxfId="225" priority="412">
      <formula>LEN(TRIM(I235))=0</formula>
    </cfRule>
  </conditionalFormatting>
  <conditionalFormatting sqref="T235 AF235">
    <cfRule type="containsBlanks" dxfId="224" priority="411">
      <formula>LEN(TRIM(T235))=0</formula>
    </cfRule>
  </conditionalFormatting>
  <conditionalFormatting sqref="I180:S183">
    <cfRule type="containsBlanks" dxfId="223" priority="402">
      <formula>LEN(TRIM(I180))=0</formula>
    </cfRule>
  </conditionalFormatting>
  <conditionalFormatting sqref="T180:T183 AF180:AF183">
    <cfRule type="containsBlanks" dxfId="222" priority="401">
      <formula>LEN(TRIM(T180))=0</formula>
    </cfRule>
  </conditionalFormatting>
  <conditionalFormatting sqref="I176:T178 AF176:AF178">
    <cfRule type="containsBlanks" dxfId="221" priority="403">
      <formula>LEN(TRIM(I176))=0</formula>
    </cfRule>
  </conditionalFormatting>
  <conditionalFormatting sqref="T186:T187 AF186:AF187">
    <cfRule type="containsBlanks" dxfId="220" priority="369">
      <formula>LEN(TRIM(T186))=0</formula>
    </cfRule>
  </conditionalFormatting>
  <conditionalFormatting sqref="T206 AF206">
    <cfRule type="containsBlanks" dxfId="219" priority="348">
      <formula>LEN(TRIM(T206))=0</formula>
    </cfRule>
  </conditionalFormatting>
  <conditionalFormatting sqref="I207:T207 AF207">
    <cfRule type="containsBlanks" dxfId="218" priority="356">
      <formula>LEN(TRIM(I207))=0</formula>
    </cfRule>
  </conditionalFormatting>
  <conditionalFormatting sqref="T200:T201 AF200:AF201">
    <cfRule type="containsBlanks" dxfId="217" priority="344">
      <formula>LEN(TRIM(T200))=0</formula>
    </cfRule>
  </conditionalFormatting>
  <conditionalFormatting sqref="I206:S206">
    <cfRule type="containsBlanks" dxfId="216" priority="349">
      <formula>LEN(TRIM(I206))=0</formula>
    </cfRule>
  </conditionalFormatting>
  <conditionalFormatting sqref="I186:S187">
    <cfRule type="containsBlanks" dxfId="215" priority="370">
      <formula>LEN(TRIM(I186))=0</formula>
    </cfRule>
  </conditionalFormatting>
  <conditionalFormatting sqref="I200:S201">
    <cfRule type="containsBlanks" dxfId="214" priority="345">
      <formula>LEN(TRIM(I200))=0</formula>
    </cfRule>
  </conditionalFormatting>
  <conditionalFormatting sqref="H13:T13 AF13">
    <cfRule type="cellIs" dxfId="213" priority="362" operator="notEqual">
      <formula>0</formula>
    </cfRule>
  </conditionalFormatting>
  <conditionalFormatting sqref="I56:T56 AF56">
    <cfRule type="containsBlanks" dxfId="212" priority="320">
      <formula>LEN(TRIM(I56))=0</formula>
    </cfRule>
  </conditionalFormatting>
  <conditionalFormatting sqref="I49:T51 AF49:AF51">
    <cfRule type="containsBlanks" dxfId="211" priority="319">
      <formula>LEN(TRIM(I49))=0</formula>
    </cfRule>
  </conditionalFormatting>
  <conditionalFormatting sqref="T62:T68 AF62:AF68">
    <cfRule type="containsBlanks" dxfId="210" priority="311">
      <formula>LEN(TRIM(T62))=0</formula>
    </cfRule>
  </conditionalFormatting>
  <conditionalFormatting sqref="I53:S55">
    <cfRule type="containsBlanks" dxfId="209" priority="318">
      <formula>LEN(TRIM(I53))=0</formula>
    </cfRule>
  </conditionalFormatting>
  <conditionalFormatting sqref="T53:T55 AF53:AF55">
    <cfRule type="containsBlanks" dxfId="208" priority="317">
      <formula>LEN(TRIM(T53))=0</formula>
    </cfRule>
  </conditionalFormatting>
  <conditionalFormatting sqref="I61:S61">
    <cfRule type="containsBlanks" dxfId="207" priority="314">
      <formula>LEN(TRIM(I61))=0</formula>
    </cfRule>
  </conditionalFormatting>
  <conditionalFormatting sqref="T61 AF61">
    <cfRule type="containsBlanks" dxfId="206" priority="313">
      <formula>LEN(TRIM(T61))=0</formula>
    </cfRule>
  </conditionalFormatting>
  <conditionalFormatting sqref="I62:S68">
    <cfRule type="containsBlanks" dxfId="205" priority="312">
      <formula>LEN(TRIM(I62))=0</formula>
    </cfRule>
  </conditionalFormatting>
  <conditionalFormatting sqref="A11 H11">
    <cfRule type="cellIs" dxfId="204" priority="301" operator="notEqual">
      <formula>0</formula>
    </cfRule>
  </conditionalFormatting>
  <conditionalFormatting sqref="H13:T13 AF13">
    <cfRule type="notContainsBlanks" dxfId="203" priority="300">
      <formula>LEN(TRIM(H13))&gt;0</formula>
    </cfRule>
  </conditionalFormatting>
  <conditionalFormatting sqref="T105:T107 AF105:AF107">
    <cfRule type="containsBlanks" dxfId="202" priority="281">
      <formula>LEN(TRIM(T105))=0</formula>
    </cfRule>
  </conditionalFormatting>
  <conditionalFormatting sqref="I105:S107">
    <cfRule type="containsBlanks" dxfId="201" priority="282">
      <formula>LEN(TRIM(I105))=0</formula>
    </cfRule>
  </conditionalFormatting>
  <conditionalFormatting sqref="I109:T109 AF109">
    <cfRule type="containsBlanks" dxfId="200" priority="284">
      <formula>LEN(TRIM(I109))=0</formula>
    </cfRule>
  </conditionalFormatting>
  <conditionalFormatting sqref="T108 AF108">
    <cfRule type="containsBlanks" dxfId="199" priority="275">
      <formula>LEN(TRIM(T108))=0</formula>
    </cfRule>
  </conditionalFormatting>
  <conditionalFormatting sqref="I108:S108">
    <cfRule type="containsBlanks" dxfId="198" priority="276">
      <formula>LEN(TRIM(I108))=0</formula>
    </cfRule>
  </conditionalFormatting>
  <conditionalFormatting sqref="I132:T132 AF132">
    <cfRule type="containsBlanks" dxfId="197" priority="274">
      <formula>LEN(TRIM(I132))=0</formula>
    </cfRule>
  </conditionalFormatting>
  <conditionalFormatting sqref="I125:T127 AF125:AF127">
    <cfRule type="containsBlanks" dxfId="196" priority="273">
      <formula>LEN(TRIM(I125))=0</formula>
    </cfRule>
  </conditionalFormatting>
  <conditionalFormatting sqref="I129:S131">
    <cfRule type="containsBlanks" dxfId="195" priority="272">
      <formula>LEN(TRIM(I129))=0</formula>
    </cfRule>
  </conditionalFormatting>
  <conditionalFormatting sqref="T129:T131 AF129:AF131">
    <cfRule type="containsBlanks" dxfId="194" priority="271">
      <formula>LEN(TRIM(T129))=0</formula>
    </cfRule>
  </conditionalFormatting>
  <conditionalFormatting sqref="I144:T144 AF144">
    <cfRule type="containsBlanks" dxfId="193" priority="270">
      <formula>LEN(TRIM(I144))=0</formula>
    </cfRule>
  </conditionalFormatting>
  <conditionalFormatting sqref="I156:T156 AF156">
    <cfRule type="containsBlanks" dxfId="192" priority="262">
      <formula>LEN(TRIM(I156))=0</formula>
    </cfRule>
  </conditionalFormatting>
  <conditionalFormatting sqref="T147 AF147">
    <cfRule type="containsBlanks" dxfId="191" priority="263">
      <formula>LEN(TRIM(T147))=0</formula>
    </cfRule>
  </conditionalFormatting>
  <conditionalFormatting sqref="I141:S143">
    <cfRule type="containsBlanks" dxfId="190" priority="268">
      <formula>LEN(TRIM(I141))=0</formula>
    </cfRule>
  </conditionalFormatting>
  <conditionalFormatting sqref="T141:T143 AF141:AF143">
    <cfRule type="containsBlanks" dxfId="189" priority="267">
      <formula>LEN(TRIM(T141))=0</formula>
    </cfRule>
  </conditionalFormatting>
  <conditionalFormatting sqref="I169:T169 AF169">
    <cfRule type="containsBlanks" dxfId="188" priority="259">
      <formula>LEN(TRIM(I169))=0</formula>
    </cfRule>
  </conditionalFormatting>
  <conditionalFormatting sqref="I147:S147">
    <cfRule type="containsBlanks" dxfId="187" priority="264">
      <formula>LEN(TRIM(I147))=0</formula>
    </cfRule>
  </conditionalFormatting>
  <conditionalFormatting sqref="I162:T164 AF162:AF164">
    <cfRule type="containsBlanks" dxfId="186" priority="258">
      <formula>LEN(TRIM(I162))=0</formula>
    </cfRule>
  </conditionalFormatting>
  <conditionalFormatting sqref="I153:S155">
    <cfRule type="containsBlanks" dxfId="185" priority="261">
      <formula>LEN(TRIM(I153))=0</formula>
    </cfRule>
  </conditionalFormatting>
  <conditionalFormatting sqref="T153:T155 AF153:AF155">
    <cfRule type="containsBlanks" dxfId="184" priority="260">
      <formula>LEN(TRIM(T153))=0</formula>
    </cfRule>
  </conditionalFormatting>
  <conditionalFormatting sqref="I166:S168">
    <cfRule type="containsBlanks" dxfId="183" priority="257">
      <formula>LEN(TRIM(I166))=0</formula>
    </cfRule>
  </conditionalFormatting>
  <conditionalFormatting sqref="T166:T168 AF166:AF168">
    <cfRule type="containsBlanks" dxfId="182" priority="256">
      <formula>LEN(TRIM(T166))=0</formula>
    </cfRule>
  </conditionalFormatting>
  <conditionalFormatting sqref="U184:AE184 U196:AE197 U114:AE114 U116:AE119">
    <cfRule type="containsBlanks" dxfId="181" priority="255">
      <formula>LEN(TRIM(U114))=0</formula>
    </cfRule>
  </conditionalFormatting>
  <conditionalFormatting sqref="U257:AE258 U254:AE254 U249:AE252 U245:AE247">
    <cfRule type="containsBlanks" dxfId="180" priority="254">
      <formula>LEN(TRIM(U245))=0</formula>
    </cfRule>
  </conditionalFormatting>
  <conditionalFormatting sqref="U234:AE234 U231:AE231 U226:AE229 U222:AE224">
    <cfRule type="containsBlanks" dxfId="179" priority="253">
      <formula>LEN(TRIM(U222))=0</formula>
    </cfRule>
  </conditionalFormatting>
  <conditionalFormatting sqref="U235:AE235">
    <cfRule type="containsBlanks" dxfId="178" priority="252">
      <formula>LEN(TRIM(U235))=0</formula>
    </cfRule>
  </conditionalFormatting>
  <conditionalFormatting sqref="U180:AE183">
    <cfRule type="containsBlanks" dxfId="177" priority="250">
      <formula>LEN(TRIM(U180))=0</formula>
    </cfRule>
  </conditionalFormatting>
  <conditionalFormatting sqref="U176:AE178">
    <cfRule type="containsBlanks" dxfId="176" priority="251">
      <formula>LEN(TRIM(U176))=0</formula>
    </cfRule>
  </conditionalFormatting>
  <conditionalFormatting sqref="U207:AE207">
    <cfRule type="containsBlanks" dxfId="175" priority="247">
      <formula>LEN(TRIM(U207))=0</formula>
    </cfRule>
  </conditionalFormatting>
  <conditionalFormatting sqref="U206:AE206">
    <cfRule type="containsBlanks" dxfId="174" priority="246">
      <formula>LEN(TRIM(U206))=0</formula>
    </cfRule>
  </conditionalFormatting>
  <conditionalFormatting sqref="U186:AE187">
    <cfRule type="containsBlanks" dxfId="173" priority="249">
      <formula>LEN(TRIM(U186))=0</formula>
    </cfRule>
  </conditionalFormatting>
  <conditionalFormatting sqref="U200:AE201">
    <cfRule type="containsBlanks" dxfId="172" priority="245">
      <formula>LEN(TRIM(U200))=0</formula>
    </cfRule>
  </conditionalFormatting>
  <conditionalFormatting sqref="U13:AE13">
    <cfRule type="cellIs" dxfId="171" priority="248" operator="notEqual">
      <formula>0</formula>
    </cfRule>
  </conditionalFormatting>
  <conditionalFormatting sqref="U56:AE56">
    <cfRule type="containsBlanks" dxfId="170" priority="244">
      <formula>LEN(TRIM(U56))=0</formula>
    </cfRule>
  </conditionalFormatting>
  <conditionalFormatting sqref="U49:AE51">
    <cfRule type="containsBlanks" dxfId="169" priority="243">
      <formula>LEN(TRIM(U49))=0</formula>
    </cfRule>
  </conditionalFormatting>
  <conditionalFormatting sqref="U53:AE55">
    <cfRule type="containsBlanks" dxfId="168" priority="242">
      <formula>LEN(TRIM(U53))=0</formula>
    </cfRule>
  </conditionalFormatting>
  <conditionalFormatting sqref="U61:AE61">
    <cfRule type="containsBlanks" dxfId="167" priority="241">
      <formula>LEN(TRIM(U61))=0</formula>
    </cfRule>
  </conditionalFormatting>
  <conditionalFormatting sqref="U62:AE68">
    <cfRule type="containsBlanks" dxfId="166" priority="240">
      <formula>LEN(TRIM(U62))=0</formula>
    </cfRule>
  </conditionalFormatting>
  <conditionalFormatting sqref="U13:AE13">
    <cfRule type="notContainsBlanks" dxfId="165" priority="239">
      <formula>LEN(TRIM(U13))&gt;0</formula>
    </cfRule>
  </conditionalFormatting>
  <conditionalFormatting sqref="U132:AE132">
    <cfRule type="containsBlanks" dxfId="164" priority="232">
      <formula>LEN(TRIM(U132))=0</formula>
    </cfRule>
  </conditionalFormatting>
  <conditionalFormatting sqref="U105:AE107">
    <cfRule type="containsBlanks" dxfId="163" priority="234">
      <formula>LEN(TRIM(U105))=0</formula>
    </cfRule>
  </conditionalFormatting>
  <conditionalFormatting sqref="U108:AE108">
    <cfRule type="containsBlanks" dxfId="162" priority="233">
      <formula>LEN(TRIM(U108))=0</formula>
    </cfRule>
  </conditionalFormatting>
  <conditionalFormatting sqref="U109:AE109">
    <cfRule type="containsBlanks" dxfId="161" priority="235">
      <formula>LEN(TRIM(U109))=0</formula>
    </cfRule>
  </conditionalFormatting>
  <conditionalFormatting sqref="U125:AE127">
    <cfRule type="containsBlanks" dxfId="160" priority="231">
      <formula>LEN(TRIM(U125))=0</formula>
    </cfRule>
  </conditionalFormatting>
  <conditionalFormatting sqref="U129:AE131">
    <cfRule type="containsBlanks" dxfId="159" priority="230">
      <formula>LEN(TRIM(U129))=0</formula>
    </cfRule>
  </conditionalFormatting>
  <conditionalFormatting sqref="U144:AE144">
    <cfRule type="containsBlanks" dxfId="158" priority="229">
      <formula>LEN(TRIM(U144))=0</formula>
    </cfRule>
  </conditionalFormatting>
  <conditionalFormatting sqref="U156:AE156">
    <cfRule type="containsBlanks" dxfId="157" priority="226">
      <formula>LEN(TRIM(U156))=0</formula>
    </cfRule>
  </conditionalFormatting>
  <conditionalFormatting sqref="U141:AE143">
    <cfRule type="containsBlanks" dxfId="156" priority="228">
      <formula>LEN(TRIM(U141))=0</formula>
    </cfRule>
  </conditionalFormatting>
  <conditionalFormatting sqref="U169:AE169">
    <cfRule type="containsBlanks" dxfId="155" priority="224">
      <formula>LEN(TRIM(U169))=0</formula>
    </cfRule>
  </conditionalFormatting>
  <conditionalFormatting sqref="U147:AE147">
    <cfRule type="containsBlanks" dxfId="154" priority="227">
      <formula>LEN(TRIM(U147))=0</formula>
    </cfRule>
  </conditionalFormatting>
  <conditionalFormatting sqref="U162:AE164">
    <cfRule type="containsBlanks" dxfId="153" priority="223">
      <formula>LEN(TRIM(U162))=0</formula>
    </cfRule>
  </conditionalFormatting>
  <conditionalFormatting sqref="U153:AE155">
    <cfRule type="containsBlanks" dxfId="152" priority="225">
      <formula>LEN(TRIM(U153))=0</formula>
    </cfRule>
  </conditionalFormatting>
  <conditionalFormatting sqref="U166:AE168">
    <cfRule type="containsBlanks" dxfId="151" priority="222">
      <formula>LEN(TRIM(U166))=0</formula>
    </cfRule>
  </conditionalFormatting>
  <conditionalFormatting sqref="AG184:AQ184 AG196:AQ197 AG114:AQ114 AG116:AQ119">
    <cfRule type="containsBlanks" dxfId="150" priority="221">
      <formula>LEN(TRIM(AG114))=0</formula>
    </cfRule>
  </conditionalFormatting>
  <conditionalFormatting sqref="AG257:AQ258 AG254:AQ254 AG249:AQ252 AG245:AQ247">
    <cfRule type="containsBlanks" dxfId="149" priority="220">
      <formula>LEN(TRIM(AG245))=0</formula>
    </cfRule>
  </conditionalFormatting>
  <conditionalFormatting sqref="AG234:AQ234 AG231:AQ231 AG226:AQ229 AG222:AQ224">
    <cfRule type="containsBlanks" dxfId="148" priority="219">
      <formula>LEN(TRIM(AG222))=0</formula>
    </cfRule>
  </conditionalFormatting>
  <conditionalFormatting sqref="AG235:AQ235">
    <cfRule type="containsBlanks" dxfId="147" priority="218">
      <formula>LEN(TRIM(AG235))=0</formula>
    </cfRule>
  </conditionalFormatting>
  <conditionalFormatting sqref="AG180:AQ183">
    <cfRule type="containsBlanks" dxfId="146" priority="216">
      <formula>LEN(TRIM(AG180))=0</formula>
    </cfRule>
  </conditionalFormatting>
  <conditionalFormatting sqref="AG176:AQ178">
    <cfRule type="containsBlanks" dxfId="145" priority="217">
      <formula>LEN(TRIM(AG176))=0</formula>
    </cfRule>
  </conditionalFormatting>
  <conditionalFormatting sqref="AG207:AQ207">
    <cfRule type="containsBlanks" dxfId="144" priority="213">
      <formula>LEN(TRIM(AG207))=0</formula>
    </cfRule>
  </conditionalFormatting>
  <conditionalFormatting sqref="AG206:AQ206">
    <cfRule type="containsBlanks" dxfId="143" priority="212">
      <formula>LEN(TRIM(AG206))=0</formula>
    </cfRule>
  </conditionalFormatting>
  <conditionalFormatting sqref="AG186:AQ187">
    <cfRule type="containsBlanks" dxfId="142" priority="215">
      <formula>LEN(TRIM(AG186))=0</formula>
    </cfRule>
  </conditionalFormatting>
  <conditionalFormatting sqref="AG200:AQ201">
    <cfRule type="containsBlanks" dxfId="141" priority="211">
      <formula>LEN(TRIM(AG200))=0</formula>
    </cfRule>
  </conditionalFormatting>
  <conditionalFormatting sqref="AG13:AQ13">
    <cfRule type="cellIs" dxfId="140" priority="214" operator="notEqual">
      <formula>0</formula>
    </cfRule>
  </conditionalFormatting>
  <conditionalFormatting sqref="AG56:AQ56">
    <cfRule type="containsBlanks" dxfId="139" priority="210">
      <formula>LEN(TRIM(AG56))=0</formula>
    </cfRule>
  </conditionalFormatting>
  <conditionalFormatting sqref="AG49:AQ51">
    <cfRule type="containsBlanks" dxfId="138" priority="209">
      <formula>LEN(TRIM(AG49))=0</formula>
    </cfRule>
  </conditionalFormatting>
  <conditionalFormatting sqref="AG53:AQ55">
    <cfRule type="containsBlanks" dxfId="137" priority="208">
      <formula>LEN(TRIM(AG53))=0</formula>
    </cfRule>
  </conditionalFormatting>
  <conditionalFormatting sqref="AG61:AQ61">
    <cfRule type="containsBlanks" dxfId="136" priority="207">
      <formula>LEN(TRIM(AG61))=0</formula>
    </cfRule>
  </conditionalFormatting>
  <conditionalFormatting sqref="AG62:AQ68">
    <cfRule type="containsBlanks" dxfId="135" priority="206">
      <formula>LEN(TRIM(AG62))=0</formula>
    </cfRule>
  </conditionalFormatting>
  <conditionalFormatting sqref="AG13:AQ13">
    <cfRule type="notContainsBlanks" dxfId="134" priority="205">
      <formula>LEN(TRIM(AG13))&gt;0</formula>
    </cfRule>
  </conditionalFormatting>
  <conditionalFormatting sqref="AG132:AQ132">
    <cfRule type="containsBlanks" dxfId="133" priority="198">
      <formula>LEN(TRIM(AG132))=0</formula>
    </cfRule>
  </conditionalFormatting>
  <conditionalFormatting sqref="AG105:AQ107">
    <cfRule type="containsBlanks" dxfId="132" priority="200">
      <formula>LEN(TRIM(AG105))=0</formula>
    </cfRule>
  </conditionalFormatting>
  <conditionalFormatting sqref="AG108:AQ108">
    <cfRule type="containsBlanks" dxfId="131" priority="199">
      <formula>LEN(TRIM(AG108))=0</formula>
    </cfRule>
  </conditionalFormatting>
  <conditionalFormatting sqref="AG109:AQ109">
    <cfRule type="containsBlanks" dxfId="130" priority="201">
      <formula>LEN(TRIM(AG109))=0</formula>
    </cfRule>
  </conditionalFormatting>
  <conditionalFormatting sqref="AG125:AQ127">
    <cfRule type="containsBlanks" dxfId="129" priority="197">
      <formula>LEN(TRIM(AG125))=0</formula>
    </cfRule>
  </conditionalFormatting>
  <conditionalFormatting sqref="AG129:AQ131">
    <cfRule type="containsBlanks" dxfId="128" priority="196">
      <formula>LEN(TRIM(AG129))=0</formula>
    </cfRule>
  </conditionalFormatting>
  <conditionalFormatting sqref="AG144:AQ144">
    <cfRule type="containsBlanks" dxfId="127" priority="195">
      <formula>LEN(TRIM(AG144))=0</formula>
    </cfRule>
  </conditionalFormatting>
  <conditionalFormatting sqref="AG156:AQ156">
    <cfRule type="containsBlanks" dxfId="126" priority="192">
      <formula>LEN(TRIM(AG156))=0</formula>
    </cfRule>
  </conditionalFormatting>
  <conditionalFormatting sqref="AG141:AQ143">
    <cfRule type="containsBlanks" dxfId="125" priority="194">
      <formula>LEN(TRIM(AG141))=0</formula>
    </cfRule>
  </conditionalFormatting>
  <conditionalFormatting sqref="AG169:AQ169">
    <cfRule type="containsBlanks" dxfId="124" priority="190">
      <formula>LEN(TRIM(AG169))=0</formula>
    </cfRule>
  </conditionalFormatting>
  <conditionalFormatting sqref="AG147:AQ147">
    <cfRule type="containsBlanks" dxfId="123" priority="193">
      <formula>LEN(TRIM(AG147))=0</formula>
    </cfRule>
  </conditionalFormatting>
  <conditionalFormatting sqref="AG162:AQ164">
    <cfRule type="containsBlanks" dxfId="122" priority="189">
      <formula>LEN(TRIM(AG162))=0</formula>
    </cfRule>
  </conditionalFormatting>
  <conditionalFormatting sqref="AG153:AQ155">
    <cfRule type="containsBlanks" dxfId="121" priority="191">
      <formula>LEN(TRIM(AG153))=0</formula>
    </cfRule>
  </conditionalFormatting>
  <conditionalFormatting sqref="AG166:AQ168">
    <cfRule type="containsBlanks" dxfId="120" priority="188">
      <formula>LEN(TRIM(AG166))=0</formula>
    </cfRule>
  </conditionalFormatting>
  <conditionalFormatting sqref="I213:J213">
    <cfRule type="containsBlanks" dxfId="119" priority="185">
      <formula>LEN(TRIM(I213))=0</formula>
    </cfRule>
  </conditionalFormatting>
  <conditionalFormatting sqref="I214:S214">
    <cfRule type="containsBlanks" dxfId="118" priority="181">
      <formula>LEN(TRIM(I214))=0</formula>
    </cfRule>
  </conditionalFormatting>
  <conditionalFormatting sqref="H214 T214 AF214">
    <cfRule type="containsBlanks" dxfId="117" priority="182">
      <formula>LEN(TRIM(H214))=0</formula>
    </cfRule>
  </conditionalFormatting>
  <conditionalFormatting sqref="H213 T213 AF213">
    <cfRule type="containsBlanks" dxfId="116" priority="184">
      <formula>LEN(TRIM(H213))=0</formula>
    </cfRule>
  </conditionalFormatting>
  <conditionalFormatting sqref="K213:S213">
    <cfRule type="containsBlanks" dxfId="115" priority="183">
      <formula>LEN(TRIM(K213))=0</formula>
    </cfRule>
  </conditionalFormatting>
  <conditionalFormatting sqref="U214:AE214">
    <cfRule type="containsBlanks" dxfId="114" priority="178">
      <formula>LEN(TRIM(U214))=0</formula>
    </cfRule>
  </conditionalFormatting>
  <conditionalFormatting sqref="U213:V213">
    <cfRule type="containsBlanks" dxfId="113" priority="180">
      <formula>LEN(TRIM(U213))=0</formula>
    </cfRule>
  </conditionalFormatting>
  <conditionalFormatting sqref="W213:AE213">
    <cfRule type="containsBlanks" dxfId="112" priority="179">
      <formula>LEN(TRIM(W213))=0</formula>
    </cfRule>
  </conditionalFormatting>
  <conditionalFormatting sqref="AG214:AQ214">
    <cfRule type="containsBlanks" dxfId="111" priority="175">
      <formula>LEN(TRIM(AG214))=0</formula>
    </cfRule>
  </conditionalFormatting>
  <conditionalFormatting sqref="AG213:AH213">
    <cfRule type="containsBlanks" dxfId="110" priority="177">
      <formula>LEN(TRIM(AG213))=0</formula>
    </cfRule>
  </conditionalFormatting>
  <conditionalFormatting sqref="AI213:AQ213">
    <cfRule type="containsBlanks" dxfId="109" priority="176">
      <formula>LEN(TRIM(AI213))=0</formula>
    </cfRule>
  </conditionalFormatting>
  <conditionalFormatting sqref="T111 AF111">
    <cfRule type="containsBlanks" dxfId="108" priority="173">
      <formula>LEN(TRIM(T111))=0</formula>
    </cfRule>
  </conditionalFormatting>
  <conditionalFormatting sqref="I111:S111">
    <cfRule type="containsBlanks" dxfId="107" priority="174">
      <formula>LEN(TRIM(I111))=0</formula>
    </cfRule>
  </conditionalFormatting>
  <conditionalFormatting sqref="U111:AE111">
    <cfRule type="containsBlanks" dxfId="106" priority="172">
      <formula>LEN(TRIM(U111))=0</formula>
    </cfRule>
  </conditionalFormatting>
  <conditionalFormatting sqref="AG111:AQ111">
    <cfRule type="containsBlanks" dxfId="105" priority="171">
      <formula>LEN(TRIM(AG111))=0</formula>
    </cfRule>
  </conditionalFormatting>
  <conditionalFormatting sqref="I81:S81 AF81">
    <cfRule type="containsBlanks" dxfId="104" priority="170">
      <formula>LEN(TRIM(I81))=0</formula>
    </cfRule>
  </conditionalFormatting>
  <conditionalFormatting sqref="I74:S76 AF74:AF76">
    <cfRule type="containsBlanks" dxfId="103" priority="169">
      <formula>LEN(TRIM(I74))=0</formula>
    </cfRule>
  </conditionalFormatting>
  <conditionalFormatting sqref="I78:S80">
    <cfRule type="containsBlanks" dxfId="102" priority="168">
      <formula>LEN(TRIM(I78))=0</formula>
    </cfRule>
  </conditionalFormatting>
  <conditionalFormatting sqref="AF78:AF80">
    <cfRule type="containsBlanks" dxfId="101" priority="167">
      <formula>LEN(TRIM(AF78))=0</formula>
    </cfRule>
  </conditionalFormatting>
  <conditionalFormatting sqref="U81:AE81">
    <cfRule type="containsBlanks" dxfId="100" priority="162">
      <formula>LEN(TRIM(U81))=0</formula>
    </cfRule>
  </conditionalFormatting>
  <conditionalFormatting sqref="U74:AE76">
    <cfRule type="containsBlanks" dxfId="99" priority="161">
      <formula>LEN(TRIM(U74))=0</formula>
    </cfRule>
  </conditionalFormatting>
  <conditionalFormatting sqref="U78:AE80">
    <cfRule type="containsBlanks" dxfId="98" priority="160">
      <formula>LEN(TRIM(U78))=0</formula>
    </cfRule>
  </conditionalFormatting>
  <conditionalFormatting sqref="AG81:AQ81">
    <cfRule type="containsBlanks" dxfId="97" priority="157">
      <formula>LEN(TRIM(AG81))=0</formula>
    </cfRule>
  </conditionalFormatting>
  <conditionalFormatting sqref="AG74:AQ76">
    <cfRule type="containsBlanks" dxfId="96" priority="156">
      <formula>LEN(TRIM(AG74))=0</formula>
    </cfRule>
  </conditionalFormatting>
  <conditionalFormatting sqref="AG78:AQ80">
    <cfRule type="containsBlanks" dxfId="95" priority="155">
      <formula>LEN(TRIM(AG78))=0</formula>
    </cfRule>
  </conditionalFormatting>
  <conditionalFormatting sqref="I58:S58">
    <cfRule type="containsBlanks" dxfId="94" priority="152">
      <formula>LEN(TRIM(I58))=0</formula>
    </cfRule>
  </conditionalFormatting>
  <conditionalFormatting sqref="T58 AF58">
    <cfRule type="containsBlanks" dxfId="93" priority="151">
      <formula>LEN(TRIM(T58))=0</formula>
    </cfRule>
  </conditionalFormatting>
  <conditionalFormatting sqref="U58:AE58">
    <cfRule type="containsBlanks" dxfId="92" priority="148">
      <formula>LEN(TRIM(U58))=0</formula>
    </cfRule>
  </conditionalFormatting>
  <conditionalFormatting sqref="AG58:AQ58">
    <cfRule type="containsBlanks" dxfId="91" priority="147">
      <formula>LEN(TRIM(AG58))=0</formula>
    </cfRule>
  </conditionalFormatting>
  <conditionalFormatting sqref="I115:S115 AF115">
    <cfRule type="containsBlanks" dxfId="90" priority="146">
      <formula>LEN(TRIM(I115))=0</formula>
    </cfRule>
  </conditionalFormatting>
  <conditionalFormatting sqref="U115:AE115">
    <cfRule type="containsBlanks" dxfId="89" priority="145">
      <formula>LEN(TRIM(U115))=0</formula>
    </cfRule>
  </conditionalFormatting>
  <conditionalFormatting sqref="AG115:AQ115">
    <cfRule type="containsBlanks" dxfId="88" priority="144">
      <formula>LEN(TRIM(AG115))=0</formula>
    </cfRule>
  </conditionalFormatting>
  <conditionalFormatting sqref="AG217:AI217 AO217:AQ217">
    <cfRule type="containsText" dxfId="87" priority="135" operator="containsText" text="Ime i prezime, funkcija">
      <formula>NOT(ISERROR(SEARCH("Ime i prezime, funkcija",AG217)))</formula>
    </cfRule>
  </conditionalFormatting>
  <conditionalFormatting sqref="I43:S44 I37:S41 I34:S34 I32:S32 I29:S30 I24:S27 I20:S22">
    <cfRule type="containsBlanks" dxfId="86" priority="131">
      <formula>LEN(TRIM(I20))=0</formula>
    </cfRule>
  </conditionalFormatting>
  <conditionalFormatting sqref="U24:AE24">
    <cfRule type="containsBlanks" dxfId="85" priority="116">
      <formula>LEN(TRIM(U24))=0</formula>
    </cfRule>
  </conditionalFormatting>
  <conditionalFormatting sqref="U44:AE44">
    <cfRule type="containsBlanks" dxfId="84" priority="102">
      <formula>LEN(TRIM(U44))=0</formula>
    </cfRule>
  </conditionalFormatting>
  <conditionalFormatting sqref="U20:AE20">
    <cfRule type="containsBlanks" dxfId="83" priority="119">
      <formula>LEN(TRIM(U20))=0</formula>
    </cfRule>
  </conditionalFormatting>
  <conditionalFormatting sqref="U21:AE21">
    <cfRule type="containsBlanks" dxfId="82" priority="118">
      <formula>LEN(TRIM(U21))=0</formula>
    </cfRule>
  </conditionalFormatting>
  <conditionalFormatting sqref="U22:AE22">
    <cfRule type="containsBlanks" dxfId="81" priority="117">
      <formula>LEN(TRIM(U22))=0</formula>
    </cfRule>
  </conditionalFormatting>
  <conditionalFormatting sqref="U25:AE25">
    <cfRule type="containsBlanks" dxfId="80" priority="115">
      <formula>LEN(TRIM(U25))=0</formula>
    </cfRule>
  </conditionalFormatting>
  <conditionalFormatting sqref="U26:AE26">
    <cfRule type="containsBlanks" dxfId="79" priority="114">
      <formula>LEN(TRIM(U26))=0</formula>
    </cfRule>
  </conditionalFormatting>
  <conditionalFormatting sqref="U43:AE43">
    <cfRule type="containsBlanks" dxfId="78" priority="101">
      <formula>LEN(TRIM(U43))=0</formula>
    </cfRule>
  </conditionalFormatting>
  <conditionalFormatting sqref="U27:AE27">
    <cfRule type="containsBlanks" dxfId="77" priority="113">
      <formula>LEN(TRIM(U27))=0</formula>
    </cfRule>
  </conditionalFormatting>
  <conditionalFormatting sqref="U29:AE29">
    <cfRule type="containsBlanks" dxfId="76" priority="112">
      <formula>LEN(TRIM(U29))=0</formula>
    </cfRule>
  </conditionalFormatting>
  <conditionalFormatting sqref="U30:AE30">
    <cfRule type="containsBlanks" dxfId="75" priority="111">
      <formula>LEN(TRIM(U30))=0</formula>
    </cfRule>
  </conditionalFormatting>
  <conditionalFormatting sqref="U32:AE32">
    <cfRule type="containsBlanks" dxfId="74" priority="110">
      <formula>LEN(TRIM(U32))=0</formula>
    </cfRule>
  </conditionalFormatting>
  <conditionalFormatting sqref="U34:AE34">
    <cfRule type="containsBlanks" dxfId="73" priority="109">
      <formula>LEN(TRIM(U34))=0</formula>
    </cfRule>
  </conditionalFormatting>
  <conditionalFormatting sqref="U37:AE37">
    <cfRule type="containsBlanks" dxfId="72" priority="108">
      <formula>LEN(TRIM(U37))=0</formula>
    </cfRule>
  </conditionalFormatting>
  <conditionalFormatting sqref="U38:AE38">
    <cfRule type="containsBlanks" dxfId="71" priority="107">
      <formula>LEN(TRIM(U38))=0</formula>
    </cfRule>
  </conditionalFormatting>
  <conditionalFormatting sqref="U39:AE39">
    <cfRule type="containsBlanks" dxfId="70" priority="106">
      <formula>LEN(TRIM(U39))=0</formula>
    </cfRule>
  </conditionalFormatting>
  <conditionalFormatting sqref="U41:AE41">
    <cfRule type="containsBlanks" dxfId="69" priority="105">
      <formula>LEN(TRIM(U41))=0</formula>
    </cfRule>
  </conditionalFormatting>
  <conditionalFormatting sqref="U40:AE40">
    <cfRule type="containsBlanks" dxfId="68" priority="104">
      <formula>LEN(TRIM(U40))=0</formula>
    </cfRule>
  </conditionalFormatting>
  <conditionalFormatting sqref="I94:T94">
    <cfRule type="containsBlanks" dxfId="67" priority="78">
      <formula>LEN(TRIM(I94))=0</formula>
    </cfRule>
  </conditionalFormatting>
  <conditionalFormatting sqref="I87:T89">
    <cfRule type="containsBlanks" dxfId="66" priority="77">
      <formula>LEN(TRIM(I87))=0</formula>
    </cfRule>
  </conditionalFormatting>
  <conditionalFormatting sqref="I91:S93">
    <cfRule type="containsBlanks" dxfId="65" priority="76">
      <formula>LEN(TRIM(I91))=0</formula>
    </cfRule>
  </conditionalFormatting>
  <conditionalFormatting sqref="T91:T93">
    <cfRule type="containsBlanks" dxfId="64" priority="75">
      <formula>LEN(TRIM(T91))=0</formula>
    </cfRule>
  </conditionalFormatting>
  <conditionalFormatting sqref="T87:T89 T91:T94">
    <cfRule type="notContainsBlanks" dxfId="63" priority="68">
      <formula>LEN(TRIM(T87))&gt;0</formula>
    </cfRule>
  </conditionalFormatting>
  <conditionalFormatting sqref="AF20">
    <cfRule type="containsBlanks" dxfId="62" priority="67">
      <formula>LEN(TRIM(AF20))=0</formula>
    </cfRule>
  </conditionalFormatting>
  <conditionalFormatting sqref="AG20:AQ20">
    <cfRule type="containsBlanks" dxfId="61" priority="66">
      <formula>LEN(TRIM(AG20))=0</formula>
    </cfRule>
  </conditionalFormatting>
  <conditionalFormatting sqref="AF21">
    <cfRule type="containsBlanks" dxfId="60" priority="65">
      <formula>LEN(TRIM(AF21))=0</formula>
    </cfRule>
  </conditionalFormatting>
  <conditionalFormatting sqref="AG21:AQ21">
    <cfRule type="containsBlanks" dxfId="59" priority="64">
      <formula>LEN(TRIM(AG21))=0</formula>
    </cfRule>
  </conditionalFormatting>
  <conditionalFormatting sqref="AF22">
    <cfRule type="containsBlanks" dxfId="58" priority="63">
      <formula>LEN(TRIM(AF22))=0</formula>
    </cfRule>
  </conditionalFormatting>
  <conditionalFormatting sqref="AG22:AQ22">
    <cfRule type="containsBlanks" dxfId="57" priority="62">
      <formula>LEN(TRIM(AG22))=0</formula>
    </cfRule>
  </conditionalFormatting>
  <conditionalFormatting sqref="AF24">
    <cfRule type="containsBlanks" dxfId="56" priority="59">
      <formula>LEN(TRIM(AF24))=0</formula>
    </cfRule>
  </conditionalFormatting>
  <conditionalFormatting sqref="AG24:AQ24">
    <cfRule type="containsBlanks" dxfId="55" priority="58">
      <formula>LEN(TRIM(AG24))=0</formula>
    </cfRule>
  </conditionalFormatting>
  <conditionalFormatting sqref="AF25">
    <cfRule type="containsBlanks" dxfId="54" priority="57">
      <formula>LEN(TRIM(AF25))=0</formula>
    </cfRule>
  </conditionalFormatting>
  <conditionalFormatting sqref="AG25:AQ25">
    <cfRule type="containsBlanks" dxfId="53" priority="56">
      <formula>LEN(TRIM(AG25))=0</formula>
    </cfRule>
  </conditionalFormatting>
  <conditionalFormatting sqref="AF26">
    <cfRule type="containsBlanks" dxfId="52" priority="55">
      <formula>LEN(TRIM(AF26))=0</formula>
    </cfRule>
  </conditionalFormatting>
  <conditionalFormatting sqref="AG26:AQ26">
    <cfRule type="containsBlanks" dxfId="51" priority="54">
      <formula>LEN(TRIM(AG26))=0</formula>
    </cfRule>
  </conditionalFormatting>
  <conditionalFormatting sqref="AF27">
    <cfRule type="containsBlanks" dxfId="50" priority="53">
      <formula>LEN(TRIM(AF27))=0</formula>
    </cfRule>
  </conditionalFormatting>
  <conditionalFormatting sqref="AG27:AQ27">
    <cfRule type="containsBlanks" dxfId="49" priority="52">
      <formula>LEN(TRIM(AG27))=0</formula>
    </cfRule>
  </conditionalFormatting>
  <conditionalFormatting sqref="AF29">
    <cfRule type="containsBlanks" dxfId="48" priority="51">
      <formula>LEN(TRIM(AF29))=0</formula>
    </cfRule>
  </conditionalFormatting>
  <conditionalFormatting sqref="AG29:AQ29">
    <cfRule type="containsBlanks" dxfId="47" priority="50">
      <formula>LEN(TRIM(AG29))=0</formula>
    </cfRule>
  </conditionalFormatting>
  <conditionalFormatting sqref="AF30">
    <cfRule type="containsBlanks" dxfId="46" priority="49">
      <formula>LEN(TRIM(AF30))=0</formula>
    </cfRule>
  </conditionalFormatting>
  <conditionalFormatting sqref="AG30:AQ30">
    <cfRule type="containsBlanks" dxfId="45" priority="48">
      <formula>LEN(TRIM(AG30))=0</formula>
    </cfRule>
  </conditionalFormatting>
  <conditionalFormatting sqref="AF32">
    <cfRule type="containsBlanks" dxfId="44" priority="47">
      <formula>LEN(TRIM(AF32))=0</formula>
    </cfRule>
  </conditionalFormatting>
  <conditionalFormatting sqref="AG32:AQ32">
    <cfRule type="containsBlanks" dxfId="43" priority="46">
      <formula>LEN(TRIM(AG32))=0</formula>
    </cfRule>
  </conditionalFormatting>
  <conditionalFormatting sqref="AF34">
    <cfRule type="containsBlanks" dxfId="42" priority="45">
      <formula>LEN(TRIM(AF34))=0</formula>
    </cfRule>
  </conditionalFormatting>
  <conditionalFormatting sqref="AG34:AQ34">
    <cfRule type="containsBlanks" dxfId="41" priority="44">
      <formula>LEN(TRIM(AG34))=0</formula>
    </cfRule>
  </conditionalFormatting>
  <conditionalFormatting sqref="AF37">
    <cfRule type="containsBlanks" dxfId="40" priority="43">
      <formula>LEN(TRIM(AF37))=0</formula>
    </cfRule>
  </conditionalFormatting>
  <conditionalFormatting sqref="AG37:AQ37">
    <cfRule type="containsBlanks" dxfId="39" priority="42">
      <formula>LEN(TRIM(AG37))=0</formula>
    </cfRule>
  </conditionalFormatting>
  <conditionalFormatting sqref="AF38">
    <cfRule type="containsBlanks" dxfId="38" priority="41">
      <formula>LEN(TRIM(AF38))=0</formula>
    </cfRule>
  </conditionalFormatting>
  <conditionalFormatting sqref="AG38:AQ38">
    <cfRule type="containsBlanks" dxfId="37" priority="40">
      <formula>LEN(TRIM(AG38))=0</formula>
    </cfRule>
  </conditionalFormatting>
  <conditionalFormatting sqref="AF39">
    <cfRule type="containsBlanks" dxfId="36" priority="39">
      <formula>LEN(TRIM(AF39))=0</formula>
    </cfRule>
  </conditionalFormatting>
  <conditionalFormatting sqref="AG39:AQ39">
    <cfRule type="containsBlanks" dxfId="35" priority="38">
      <formula>LEN(TRIM(AG39))=0</formula>
    </cfRule>
  </conditionalFormatting>
  <conditionalFormatting sqref="AF40">
    <cfRule type="containsBlanks" dxfId="34" priority="37">
      <formula>LEN(TRIM(AF40))=0</formula>
    </cfRule>
  </conditionalFormatting>
  <conditionalFormatting sqref="AG40:AQ40">
    <cfRule type="containsBlanks" dxfId="33" priority="36">
      <formula>LEN(TRIM(AG40))=0</formula>
    </cfRule>
  </conditionalFormatting>
  <conditionalFormatting sqref="AF41">
    <cfRule type="containsBlanks" dxfId="32" priority="35">
      <formula>LEN(TRIM(AF41))=0</formula>
    </cfRule>
  </conditionalFormatting>
  <conditionalFormatting sqref="AG41:AQ41">
    <cfRule type="containsBlanks" dxfId="31" priority="34">
      <formula>LEN(TRIM(AG41))=0</formula>
    </cfRule>
  </conditionalFormatting>
  <conditionalFormatting sqref="AF43">
    <cfRule type="containsBlanks" dxfId="30" priority="33">
      <formula>LEN(TRIM(AF43))=0</formula>
    </cfRule>
  </conditionalFormatting>
  <conditionalFormatting sqref="AG43:AQ43">
    <cfRule type="containsBlanks" dxfId="29" priority="32">
      <formula>LEN(TRIM(AG43))=0</formula>
    </cfRule>
  </conditionalFormatting>
  <conditionalFormatting sqref="AF44">
    <cfRule type="containsBlanks" dxfId="28" priority="31">
      <formula>LEN(TRIM(AF44))=0</formula>
    </cfRule>
  </conditionalFormatting>
  <conditionalFormatting sqref="AG44:AQ44">
    <cfRule type="containsBlanks" dxfId="27" priority="30">
      <formula>LEN(TRIM(AG44))=0</formula>
    </cfRule>
  </conditionalFormatting>
  <conditionalFormatting sqref="AF87">
    <cfRule type="containsBlanks" dxfId="26" priority="29">
      <formula>LEN(TRIM(AF87))=0</formula>
    </cfRule>
  </conditionalFormatting>
  <conditionalFormatting sqref="AG87:AQ87">
    <cfRule type="containsBlanks" dxfId="25" priority="28">
      <formula>LEN(TRIM(AG87))=0</formula>
    </cfRule>
  </conditionalFormatting>
  <conditionalFormatting sqref="AF88">
    <cfRule type="containsBlanks" dxfId="24" priority="27">
      <formula>LEN(TRIM(AF88))=0</formula>
    </cfRule>
  </conditionalFormatting>
  <conditionalFormatting sqref="AG88:AQ88">
    <cfRule type="containsBlanks" dxfId="23" priority="26">
      <formula>LEN(TRIM(AG88))=0</formula>
    </cfRule>
  </conditionalFormatting>
  <conditionalFormatting sqref="AF89">
    <cfRule type="containsBlanks" dxfId="22" priority="23">
      <formula>LEN(TRIM(AF89))=0</formula>
    </cfRule>
  </conditionalFormatting>
  <conditionalFormatting sqref="AG89:AQ89">
    <cfRule type="containsBlanks" dxfId="21" priority="22">
      <formula>LEN(TRIM(AG89))=0</formula>
    </cfRule>
  </conditionalFormatting>
  <conditionalFormatting sqref="AF91">
    <cfRule type="containsBlanks" dxfId="20" priority="21">
      <formula>LEN(TRIM(AF91))=0</formula>
    </cfRule>
  </conditionalFormatting>
  <conditionalFormatting sqref="AG91:AQ91">
    <cfRule type="containsBlanks" dxfId="19" priority="20">
      <formula>LEN(TRIM(AG91))=0</formula>
    </cfRule>
  </conditionalFormatting>
  <conditionalFormatting sqref="AF92">
    <cfRule type="containsBlanks" dxfId="18" priority="19">
      <formula>LEN(TRIM(AF92))=0</formula>
    </cfRule>
  </conditionalFormatting>
  <conditionalFormatting sqref="AG92:AQ92">
    <cfRule type="containsBlanks" dxfId="17" priority="18">
      <formula>LEN(TRIM(AG92))=0</formula>
    </cfRule>
  </conditionalFormatting>
  <conditionalFormatting sqref="AF93">
    <cfRule type="containsBlanks" dxfId="16" priority="17">
      <formula>LEN(TRIM(AF93))=0</formula>
    </cfRule>
  </conditionalFormatting>
  <conditionalFormatting sqref="AG93:AQ93">
    <cfRule type="containsBlanks" dxfId="15" priority="16">
      <formula>LEN(TRIM(AG93))=0</formula>
    </cfRule>
  </conditionalFormatting>
  <conditionalFormatting sqref="AF94">
    <cfRule type="containsBlanks" dxfId="14" priority="15">
      <formula>LEN(TRIM(AF94))=0</formula>
    </cfRule>
  </conditionalFormatting>
  <conditionalFormatting sqref="AG94:AQ94">
    <cfRule type="containsBlanks" dxfId="13" priority="14">
      <formula>LEN(TRIM(AG94))=0</formula>
    </cfRule>
  </conditionalFormatting>
  <conditionalFormatting sqref="U87:AE87">
    <cfRule type="containsBlanks" dxfId="12" priority="13">
      <formula>LEN(TRIM(U87))=0</formula>
    </cfRule>
  </conditionalFormatting>
  <conditionalFormatting sqref="U88:AE88">
    <cfRule type="containsBlanks" dxfId="11" priority="12">
      <formula>LEN(TRIM(U88))=0</formula>
    </cfRule>
  </conditionalFormatting>
  <conditionalFormatting sqref="U89:AE89">
    <cfRule type="containsBlanks" dxfId="10" priority="11">
      <formula>LEN(TRIM(U89))=0</formula>
    </cfRule>
  </conditionalFormatting>
  <conditionalFormatting sqref="U91:AE91">
    <cfRule type="containsBlanks" dxfId="9" priority="10">
      <formula>LEN(TRIM(U91))=0</formula>
    </cfRule>
  </conditionalFormatting>
  <conditionalFormatting sqref="U92:AE92">
    <cfRule type="containsBlanks" dxfId="8" priority="9">
      <formula>LEN(TRIM(U92))=0</formula>
    </cfRule>
  </conditionalFormatting>
  <conditionalFormatting sqref="U93:AE93">
    <cfRule type="containsBlanks" dxfId="7" priority="8">
      <formula>LEN(TRIM(U93))=0</formula>
    </cfRule>
  </conditionalFormatting>
  <conditionalFormatting sqref="U94:AE94">
    <cfRule type="containsBlanks" dxfId="6" priority="7">
      <formula>LEN(TRIM(U94))=0</formula>
    </cfRule>
  </conditionalFormatting>
  <conditionalFormatting sqref="I101:T103 AF101:AF103">
    <cfRule type="containsBlanks" dxfId="5" priority="6">
      <formula>LEN(TRIM(I101))=0</formula>
    </cfRule>
  </conditionalFormatting>
  <conditionalFormatting sqref="U101:AE103">
    <cfRule type="containsBlanks" dxfId="4" priority="5">
      <formula>LEN(TRIM(U101))=0</formula>
    </cfRule>
  </conditionalFormatting>
  <conditionalFormatting sqref="AG101:AQ103">
    <cfRule type="containsBlanks" dxfId="3" priority="4">
      <formula>LEN(TRIM(AG101))=0</formula>
    </cfRule>
  </conditionalFormatting>
  <conditionalFormatting sqref="I137:T139 AF137:AF139">
    <cfRule type="containsBlanks" dxfId="2" priority="3">
      <formula>LEN(TRIM(I137))=0</formula>
    </cfRule>
  </conditionalFormatting>
  <conditionalFormatting sqref="U137:AE139">
    <cfRule type="containsBlanks" dxfId="1" priority="2">
      <formula>LEN(TRIM(U137))=0</formula>
    </cfRule>
  </conditionalFormatting>
  <conditionalFormatting sqref="AG137:AQ139">
    <cfRule type="containsBlanks" dxfId="0" priority="1">
      <formula>LEN(TRIM(AG137))=0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16"/>
    <dataValidation allowBlank="1" showInputMessage="1" showErrorMessage="1" promptTitle="POTPIS ODGOVORNE OSOBE" prompt="_x000a_Mjesto za vlastoručni potpis_x000a_- ispod crte upisati puno ime i prezime te funkciju odgovorne osobe" sqref="AO216"/>
    <dataValidation allowBlank="1" showInputMessage="1" showErrorMessage="1" promptTitle="PRIJENOSI IZMEĐU PROR.KORISNIKA" prompt="_x000a_Koristiti u IZNIMNIM SITUACIJAMA, a temeljem čl. 52, st. 10 Pravilnika o prorač.rač. i rač.planu (NN 87/16)" sqref="I58:S58 U58:AE58 AG58:AQ58"/>
  </dataValidations>
  <printOptions horizontalCentered="1"/>
  <pageMargins left="0.11811023622047245" right="0.11811023622047245" top="0.27559055118110237" bottom="0.31496062992125984" header="0.19685039370078741" footer="0.15748031496062992"/>
  <pageSetup paperSize="9" scale="59" fitToHeight="0" orientation="landscape" cellComments="asDisplayed" r:id="rId1"/>
  <headerFooter alignWithMargins="0">
    <oddFooter>&amp;R&amp;P/&amp;N</oddFooter>
  </headerFooter>
  <rowBreaks count="5" manualBreakCount="5">
    <brk id="45" max="42" man="1"/>
    <brk id="96" max="42" man="1"/>
    <brk id="149" max="42" man="1"/>
    <brk id="171" max="42" man="1"/>
    <brk id="214" max="42" man="1"/>
  </rowBreaks>
  <colBreaks count="2" manualBreakCount="2">
    <brk id="19" max="229" man="1"/>
    <brk id="31" max="22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Windows korisnik</cp:lastModifiedBy>
  <cp:lastPrinted>2020-05-12T08:34:29Z</cp:lastPrinted>
  <dcterms:created xsi:type="dcterms:W3CDTF">2015-09-21T13:15:47Z</dcterms:created>
  <dcterms:modified xsi:type="dcterms:W3CDTF">2020-06-01T09:31:54Z</dcterms:modified>
</cp:coreProperties>
</file>